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01" windowWidth="15600" windowHeight="9240" tabRatio="599" activeTab="0"/>
  </bookViews>
  <sheets>
    <sheet name="ISKLSE" sheetId="1" r:id="rId1"/>
    <sheet name="BSKLSE" sheetId="2" r:id="rId2"/>
    <sheet name="EQUITYKLSE" sheetId="3" r:id="rId3"/>
    <sheet name="CFKLSE" sheetId="4" r:id="rId4"/>
  </sheets>
  <definedNames>
    <definedName name="_xlnm.Print_Area" localSheetId="1">'BSKLSE'!$A$1:$G$56</definedName>
    <definedName name="_xlnm.Print_Area" localSheetId="3">'CFKLSE'!$A$1:$E$62</definedName>
    <definedName name="_xlnm.Print_Area" localSheetId="2">'EQUITYKLSE'!$A$1:$J$58</definedName>
    <definedName name="_xlnm.Print_Area" localSheetId="0">'ISKLSE'!$A$1:$I$59</definedName>
  </definedNames>
  <calcPr fullCalcOnLoad="1"/>
</workbook>
</file>

<file path=xl/sharedStrings.xml><?xml version="1.0" encoding="utf-8"?>
<sst xmlns="http://schemas.openxmlformats.org/spreadsheetml/2006/main" count="198" uniqueCount="141">
  <si>
    <t>CURRENT</t>
  </si>
  <si>
    <t>NATIONWIDE EXPRESS COURIER SERVICES BERHAD</t>
  </si>
  <si>
    <t>(COMPANY NO : 133096-M)</t>
  </si>
  <si>
    <t>(INCORPORATED IN MALAYSIA)</t>
  </si>
  <si>
    <t>Except as disclosed otherwise, the figures have not been audited</t>
  </si>
  <si>
    <t>INDIVIDUAL</t>
  </si>
  <si>
    <t>CUMULATIVE</t>
  </si>
  <si>
    <t xml:space="preserve">QTR ENDED </t>
  </si>
  <si>
    <t>RM'000</t>
  </si>
  <si>
    <t>Revenue</t>
  </si>
  <si>
    <t>Deffered Taxation</t>
  </si>
  <si>
    <t>Minority Interests</t>
  </si>
  <si>
    <t>Fixed Deposit</t>
  </si>
  <si>
    <t xml:space="preserve">  Except as disclosed otherwise, the figures have not been audited</t>
  </si>
  <si>
    <t>RM '000</t>
  </si>
  <si>
    <t>Cash Flow From Operating Activities</t>
  </si>
  <si>
    <t xml:space="preserve">        Interest Income</t>
  </si>
  <si>
    <t>Cash Flow From Investing Activities</t>
  </si>
  <si>
    <t>Interest received</t>
  </si>
  <si>
    <t>Cash Flow From Financing Activities</t>
  </si>
  <si>
    <t>Dividends paid</t>
  </si>
  <si>
    <t>Cash and Bank Balances</t>
  </si>
  <si>
    <t>Overdraft</t>
  </si>
  <si>
    <t>Total Cash and Cash Equivalents</t>
  </si>
  <si>
    <t>Property, Plant and Equipment</t>
  </si>
  <si>
    <t>Deferred Tax Assets</t>
  </si>
  <si>
    <t>Current Assets</t>
  </si>
  <si>
    <t>Current Liabilities</t>
  </si>
  <si>
    <t>Share Capital</t>
  </si>
  <si>
    <t>Non -</t>
  </si>
  <si>
    <t>Distributable</t>
  </si>
  <si>
    <t>Exchange</t>
  </si>
  <si>
    <t>Share</t>
  </si>
  <si>
    <t>Fluctuation</t>
  </si>
  <si>
    <t>Retained</t>
  </si>
  <si>
    <t>Capital</t>
  </si>
  <si>
    <t>Reserve</t>
  </si>
  <si>
    <t>Total</t>
  </si>
  <si>
    <t xml:space="preserve"> Effects of exchange rate changes</t>
  </si>
  <si>
    <t>Interim Dividends</t>
  </si>
  <si>
    <t>CONDENSED CONSOLIDATED STATEMENT OF CHANGES IN EQUITY</t>
  </si>
  <si>
    <t xml:space="preserve"> Except as disclosed otherwise, the figures have not been audited.</t>
  </si>
  <si>
    <t xml:space="preserve">            -non trade</t>
  </si>
  <si>
    <t>Audited</t>
  </si>
  <si>
    <t>Premium</t>
  </si>
  <si>
    <t>Except as disclosed otherwise, the figures have been audited.</t>
  </si>
  <si>
    <t xml:space="preserve">Bonus issue </t>
  </si>
  <si>
    <t>Share Premium</t>
  </si>
  <si>
    <t>Proceeds from Rights issue</t>
  </si>
  <si>
    <t>Rights issue</t>
  </si>
  <si>
    <t>Net Assets Per Share (sen)</t>
  </si>
  <si>
    <t>Gross Profit</t>
  </si>
  <si>
    <t>Other Income</t>
  </si>
  <si>
    <t>Administrative Expenses</t>
  </si>
  <si>
    <t>Selling and Marketing Expenses</t>
  </si>
  <si>
    <t>Finance Costs</t>
  </si>
  <si>
    <t>Income Tax Expense</t>
  </si>
  <si>
    <t>ASSETS</t>
  </si>
  <si>
    <t>Non-current Assets</t>
  </si>
  <si>
    <t>Trade Receivables</t>
  </si>
  <si>
    <t>Other Receivables</t>
  </si>
  <si>
    <t>TOTAL ASSETS</t>
  </si>
  <si>
    <t>EQUITY AND LIABILITIES</t>
  </si>
  <si>
    <t>Total Equity</t>
  </si>
  <si>
    <t>Other Payables</t>
  </si>
  <si>
    <t>Total Liabilities</t>
  </si>
  <si>
    <t>TOTAL EQUITY AND LIABILITIES</t>
  </si>
  <si>
    <t>Proceeds from Share issue</t>
  </si>
  <si>
    <t>Deferred Tax Liabilities</t>
  </si>
  <si>
    <t>Cost of  Services</t>
  </si>
  <si>
    <t>Pre-paid Land Lease Payments</t>
  </si>
  <si>
    <t>Inventories</t>
  </si>
  <si>
    <t>Hire purchase</t>
  </si>
  <si>
    <t>Repayment of hire purchase financing</t>
  </si>
  <si>
    <t>Drawdown of hire purchase financing</t>
  </si>
  <si>
    <t xml:space="preserve">        -Basic (sen)</t>
  </si>
  <si>
    <t>Adjustments for :</t>
  </si>
  <si>
    <t>CORRESPONDING</t>
  </si>
  <si>
    <t>Non-current Liability</t>
  </si>
  <si>
    <t xml:space="preserve">Dividends </t>
  </si>
  <si>
    <t>Profits</t>
  </si>
  <si>
    <t>Net movement in Cash and Cash Equivalents</t>
  </si>
  <si>
    <t xml:space="preserve">        Bad debt written off</t>
  </si>
  <si>
    <t xml:space="preserve">        Reversal of provision for doubtful debts</t>
  </si>
  <si>
    <t>CONDENSED CONSOLIDATED STATEMENT OF FINANCIAL POSITION</t>
  </si>
  <si>
    <t>Other Comprehensive Income:</t>
  </si>
  <si>
    <t xml:space="preserve">            -Trade</t>
  </si>
  <si>
    <t xml:space="preserve">        Interest Expense</t>
  </si>
  <si>
    <t>Reserves</t>
  </si>
  <si>
    <t>CONDENSED CONSOLIDATED STATEMENT OF COMPREHENSIVE INCOME</t>
  </si>
  <si>
    <t>CONDENSED CONSOLIDATED STATEMENT OF CASH FLOWS</t>
  </si>
  <si>
    <t>2012</t>
  </si>
  <si>
    <t xml:space="preserve">        Depreciation of property, plant and equipment</t>
  </si>
  <si>
    <t xml:space="preserve">  Taxation paid</t>
  </si>
  <si>
    <t xml:space="preserve">  Interest paid</t>
  </si>
  <si>
    <t xml:space="preserve">  Tax refund</t>
  </si>
  <si>
    <t>Proceeds from disposal of property,plant and equipment</t>
  </si>
  <si>
    <t>Net Cash Used in Financing Activities</t>
  </si>
  <si>
    <t xml:space="preserve">   Currency translation differrences </t>
  </si>
  <si>
    <t xml:space="preserve">       arising from consolidation</t>
  </si>
  <si>
    <t xml:space="preserve">Total Comprehensive Income </t>
  </si>
  <si>
    <t xml:space="preserve">Equity attributable to </t>
  </si>
  <si>
    <t xml:space="preserve">   equity holders of the Company</t>
  </si>
  <si>
    <t>As at</t>
  </si>
  <si>
    <t xml:space="preserve">Total comprehensive income </t>
  </si>
  <si>
    <t xml:space="preserve">        Gain on disposal of property, plant &amp; equipment</t>
  </si>
  <si>
    <t>Purchase of property, plant and equipment</t>
  </si>
  <si>
    <t>As at 31 March 2013</t>
  </si>
  <si>
    <t>(Loss)/Profit Before Tax</t>
  </si>
  <si>
    <t xml:space="preserve">   Decrease/(Increase) in Inventories</t>
  </si>
  <si>
    <t xml:space="preserve">   Increase/(Decrease) in Payables</t>
  </si>
  <si>
    <t>(Loss)/Profit net of tax</t>
  </si>
  <si>
    <t>(Loss)/Earnings per share</t>
  </si>
  <si>
    <t>At 1 April 2012</t>
  </si>
  <si>
    <t>For the Period Ended 30 June 2013</t>
  </si>
  <si>
    <t>30 JUNE</t>
  </si>
  <si>
    <t>3  MONTHS</t>
  </si>
  <si>
    <t>The Condensed Consolidated Statement of Comprehensive Income should be read in conjunction with the audited financial statements  for the financial year ended  31 March 2013  and the accompanying explanatory notes attached to the interim financial statements.</t>
  </si>
  <si>
    <t>The basic (LPS)/EPS is calculated based on the net (loss)/profit for the period divided by the weighted average number of shares in issue during the period.</t>
  </si>
  <si>
    <t>As at 30 June 2013</t>
  </si>
  <si>
    <t>30 June 2013</t>
  </si>
  <si>
    <t>The condensed consolidated statement of financial position should be read in conjunction with the audited financial statements for the financial year ended 31 March 2013 and the accompanying explanatory notes attached to the interim financial statements.</t>
  </si>
  <si>
    <t>At 30 June 2012</t>
  </si>
  <si>
    <t>At 1 April 2013</t>
  </si>
  <si>
    <t>At 30 June 2013</t>
  </si>
  <si>
    <t xml:space="preserve">  For the Period Ended 30 June 2013</t>
  </si>
  <si>
    <t>3  Months Ended</t>
  </si>
  <si>
    <t>30 June 2012</t>
  </si>
  <si>
    <t>The Condensed Consolidated Statement of Cash Flows should be read in conjunction with the audited financial statements for the year ended 31 March 2013 and the accompanying explanatory notes attached to the interim financial statements.</t>
  </si>
  <si>
    <t>Cash and Cash Equivalents at End of the Period</t>
  </si>
  <si>
    <t>Cash and Cash Equivalents at Beginning of the Period</t>
  </si>
  <si>
    <t xml:space="preserve">   for the period</t>
  </si>
  <si>
    <t xml:space="preserve">     for the period</t>
  </si>
  <si>
    <t xml:space="preserve">        Net impairment loss/(write back) of trade and other receivables</t>
  </si>
  <si>
    <t>Operating (Loss)/Profit Before Working Capital Changes</t>
  </si>
  <si>
    <t xml:space="preserve">   Increase in Receivables</t>
  </si>
  <si>
    <t>Net Cash (Used in)/Generated from Operating Activities</t>
  </si>
  <si>
    <t>Net Cash (Used in)/Generated from Investing Activities</t>
  </si>
  <si>
    <t>Cash Used in Operations</t>
  </si>
  <si>
    <t>The Condensed Consolidated Statement of Changes in Equity should be read in conjunction with the audited financial statements for the year ended 31 March 2013 and the accompanying explanatory notes attached to the interim financial statements.</t>
  </si>
  <si>
    <t>For the Period Ended 30 June 2012</t>
  </si>
</sst>
</file>

<file path=xl/styles.xml><?xml version="1.0" encoding="utf-8"?>
<styleSheet xmlns="http://schemas.openxmlformats.org/spreadsheetml/2006/main">
  <numFmts count="34">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_);_(* \(#,##0.0\);_(* &quot;-&quot;??_);_(@_)"/>
    <numFmt numFmtId="172" formatCode="0.0000"/>
    <numFmt numFmtId="173" formatCode="_(* #,##0.0000_);_(* \(#,##0.0000\);_(* &quot;-&quot;??_);_(@_)"/>
    <numFmt numFmtId="174" formatCode="0.00_);\(0.00\)"/>
    <numFmt numFmtId="175" formatCode="_(* #,##0.000_);_(* \(#,##0.000\);_(* &quot;-&quot;??_);_(@_)"/>
    <numFmt numFmtId="176" formatCode="_(* #,##0.0000_);_(* \(#,##0.0000\);_(* &quot;-&quot;????_);_(@_)"/>
    <numFmt numFmtId="177" formatCode="0.000"/>
    <numFmt numFmtId="178" formatCode="0.0"/>
    <numFmt numFmtId="179" formatCode="0.0000000"/>
    <numFmt numFmtId="180" formatCode="0.000000"/>
    <numFmt numFmtId="181" formatCode="0.0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43E]dd\ mmmm\ yyyy"/>
    <numFmt numFmtId="188" formatCode="dd/mm/yy;@"/>
    <numFmt numFmtId="189" formatCode="[$-43E]dd\ mmmm\ yyyy;@"/>
  </numFmts>
  <fonts count="41">
    <font>
      <sz val="10"/>
      <name val="Arial"/>
      <family val="0"/>
    </font>
    <font>
      <b/>
      <sz val="10"/>
      <name val="Times New Roman"/>
      <family val="1"/>
    </font>
    <font>
      <b/>
      <sz val="12"/>
      <name val="Times New Roman"/>
      <family val="1"/>
    </font>
    <font>
      <sz val="12"/>
      <name val="Times New Roman"/>
      <family val="1"/>
    </font>
    <font>
      <sz val="12"/>
      <color indexed="10"/>
      <name val="Times New Roman"/>
      <family val="1"/>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1" applyNumberFormat="0" applyAlignment="0" applyProtection="0"/>
    <xf numFmtId="0" fontId="35" fillId="0" borderId="6" applyNumberFormat="0" applyFill="0" applyAlignment="0" applyProtection="0"/>
    <xf numFmtId="0" fontId="36" fillId="30" borderId="0" applyNumberFormat="0" applyBorder="0" applyAlignment="0" applyProtection="0"/>
    <xf numFmtId="0" fontId="0" fillId="31" borderId="7" applyNumberFormat="0" applyFont="0" applyAlignment="0" applyProtection="0"/>
    <xf numFmtId="0" fontId="37" fillId="26"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5">
    <xf numFmtId="0" fontId="0" fillId="0" borderId="0" xfId="0" applyAlignment="1">
      <alignment/>
    </xf>
    <xf numFmtId="0" fontId="2" fillId="0" borderId="0" xfId="0" applyFont="1" applyFill="1" applyAlignment="1">
      <alignment/>
    </xf>
    <xf numFmtId="43" fontId="3" fillId="0" borderId="0" xfId="42" applyFont="1" applyFill="1" applyAlignment="1">
      <alignment/>
    </xf>
    <xf numFmtId="3" fontId="3" fillId="0" borderId="0" xfId="42" applyNumberFormat="1" applyFont="1" applyFill="1" applyAlignment="1">
      <alignment/>
    </xf>
    <xf numFmtId="170" fontId="3" fillId="0" borderId="0" xfId="42" applyNumberFormat="1" applyFont="1" applyFill="1" applyAlignment="1">
      <alignment/>
    </xf>
    <xf numFmtId="37" fontId="3" fillId="0" borderId="0" xfId="42" applyNumberFormat="1" applyFont="1" applyFill="1" applyAlignment="1">
      <alignment/>
    </xf>
    <xf numFmtId="0" fontId="3" fillId="0" borderId="0" xfId="0" applyFont="1" applyFill="1" applyAlignment="1">
      <alignment/>
    </xf>
    <xf numFmtId="0" fontId="4" fillId="0" borderId="0" xfId="0" applyFont="1" applyFill="1" applyAlignment="1">
      <alignment/>
    </xf>
    <xf numFmtId="43" fontId="4" fillId="0" borderId="0" xfId="42" applyFont="1" applyFill="1" applyAlignment="1">
      <alignment/>
    </xf>
    <xf numFmtId="2" fontId="3" fillId="0" borderId="0" xfId="0" applyNumberFormat="1" applyFont="1" applyFill="1" applyAlignment="1">
      <alignment/>
    </xf>
    <xf numFmtId="3" fontId="3" fillId="0" borderId="0" xfId="0" applyNumberFormat="1" applyFont="1" applyFill="1" applyAlignment="1">
      <alignment/>
    </xf>
    <xf numFmtId="170" fontId="3" fillId="0" borderId="0" xfId="42" applyNumberFormat="1" applyFont="1" applyFill="1" applyBorder="1" applyAlignment="1">
      <alignment/>
    </xf>
    <xf numFmtId="170" fontId="2" fillId="0" borderId="0" xfId="42" applyNumberFormat="1" applyFont="1" applyFill="1" applyAlignment="1">
      <alignment horizontal="center"/>
    </xf>
    <xf numFmtId="170" fontId="3" fillId="0" borderId="0" xfId="42" applyNumberFormat="1" applyFont="1" applyFill="1" applyAlignment="1">
      <alignment/>
    </xf>
    <xf numFmtId="43" fontId="3" fillId="0" borderId="0" xfId="42" applyFont="1" applyFill="1" applyAlignment="1">
      <alignment/>
    </xf>
    <xf numFmtId="0" fontId="3" fillId="0" borderId="0" xfId="0" applyNumberFormat="1" applyFont="1" applyFill="1" applyAlignment="1">
      <alignment/>
    </xf>
    <xf numFmtId="170" fontId="3" fillId="0" borderId="0" xfId="0" applyNumberFormat="1" applyFont="1" applyFill="1" applyAlignment="1">
      <alignment/>
    </xf>
    <xf numFmtId="0" fontId="2" fillId="0" borderId="0" xfId="0" applyFont="1" applyFill="1" applyBorder="1" applyAlignment="1">
      <alignment/>
    </xf>
    <xf numFmtId="0" fontId="3" fillId="0" borderId="0" xfId="0" applyFont="1" applyFill="1" applyBorder="1" applyAlignment="1">
      <alignment/>
    </xf>
    <xf numFmtId="0" fontId="2" fillId="0" borderId="0" xfId="0" applyFont="1" applyFill="1" applyAlignment="1">
      <alignment horizontal="center"/>
    </xf>
    <xf numFmtId="0" fontId="2" fillId="0" borderId="0" xfId="0" applyFont="1" applyFill="1" applyAlignment="1">
      <alignment horizontal="right"/>
    </xf>
    <xf numFmtId="15" fontId="2" fillId="0" borderId="0" xfId="0" applyNumberFormat="1" applyFont="1" applyFill="1" applyAlignment="1" quotePrefix="1">
      <alignment horizontal="right"/>
    </xf>
    <xf numFmtId="170" fontId="3" fillId="0" borderId="10" xfId="42" applyNumberFormat="1" applyFont="1" applyFill="1" applyBorder="1" applyAlignment="1">
      <alignment/>
    </xf>
    <xf numFmtId="170" fontId="3" fillId="0" borderId="11" xfId="42" applyNumberFormat="1" applyFont="1" applyFill="1" applyBorder="1" applyAlignment="1">
      <alignment/>
    </xf>
    <xf numFmtId="170" fontId="3" fillId="0" borderId="12" xfId="42" applyNumberFormat="1" applyFont="1" applyFill="1" applyBorder="1" applyAlignment="1">
      <alignment/>
    </xf>
    <xf numFmtId="170" fontId="3" fillId="0" borderId="13" xfId="42" applyNumberFormat="1" applyFont="1" applyFill="1" applyBorder="1" applyAlignment="1">
      <alignment/>
    </xf>
    <xf numFmtId="170" fontId="2" fillId="0" borderId="14" xfId="42" applyNumberFormat="1" applyFont="1" applyFill="1" applyBorder="1" applyAlignment="1">
      <alignment/>
    </xf>
    <xf numFmtId="0" fontId="3" fillId="0" borderId="0" xfId="0" applyFont="1" applyFill="1" applyAlignment="1">
      <alignment horizontal="right"/>
    </xf>
    <xf numFmtId="3" fontId="3" fillId="0" borderId="15" xfId="42" applyNumberFormat="1" applyFont="1" applyFill="1" applyBorder="1" applyAlignment="1">
      <alignment/>
    </xf>
    <xf numFmtId="49" fontId="2" fillId="0" borderId="0" xfId="0" applyNumberFormat="1" applyFont="1" applyFill="1" applyAlignment="1">
      <alignment horizontal="right"/>
    </xf>
    <xf numFmtId="170" fontId="2" fillId="0" borderId="0" xfId="42" applyNumberFormat="1" applyFont="1" applyFill="1" applyBorder="1" applyAlignment="1" quotePrefix="1">
      <alignment horizontal="right"/>
    </xf>
    <xf numFmtId="189" fontId="2" fillId="0" borderId="0" xfId="42" applyNumberFormat="1" applyFont="1" applyFill="1" applyAlignment="1" quotePrefix="1">
      <alignment horizontal="right"/>
    </xf>
    <xf numFmtId="0" fontId="2" fillId="0" borderId="0" xfId="42" applyNumberFormat="1" applyFont="1" applyFill="1" applyBorder="1" applyAlignment="1">
      <alignment horizontal="right"/>
    </xf>
    <xf numFmtId="170" fontId="3" fillId="0" borderId="0" xfId="42" applyNumberFormat="1" applyFont="1" applyFill="1" applyAlignment="1">
      <alignment horizontal="right"/>
    </xf>
    <xf numFmtId="170" fontId="3" fillId="0" borderId="16" xfId="42" applyNumberFormat="1" applyFont="1" applyFill="1" applyBorder="1" applyAlignment="1">
      <alignment/>
    </xf>
    <xf numFmtId="170" fontId="2" fillId="0" borderId="0" xfId="42" applyNumberFormat="1" applyFont="1" applyFill="1" applyAlignment="1">
      <alignment/>
    </xf>
    <xf numFmtId="41" fontId="3" fillId="0" borderId="0" xfId="42" applyNumberFormat="1" applyFont="1" applyFill="1" applyAlignment="1">
      <alignment/>
    </xf>
    <xf numFmtId="41" fontId="3" fillId="0" borderId="0" xfId="0" applyNumberFormat="1" applyFont="1" applyFill="1" applyAlignment="1">
      <alignment/>
    </xf>
    <xf numFmtId="170" fontId="2" fillId="0" borderId="0" xfId="42" applyNumberFormat="1" applyFont="1" applyFill="1" applyBorder="1" applyAlignment="1">
      <alignment/>
    </xf>
    <xf numFmtId="37" fontId="3" fillId="0" borderId="16" xfId="42" applyNumberFormat="1" applyFont="1" applyFill="1" applyBorder="1" applyAlignment="1">
      <alignment/>
    </xf>
    <xf numFmtId="170" fontId="3" fillId="0" borderId="17" xfId="42" applyNumberFormat="1" applyFont="1" applyFill="1" applyBorder="1" applyAlignment="1">
      <alignment/>
    </xf>
    <xf numFmtId="0" fontId="1" fillId="0" borderId="0" xfId="0" applyFont="1" applyFill="1" applyAlignment="1">
      <alignment/>
    </xf>
    <xf numFmtId="170" fontId="3" fillId="0" borderId="17" xfId="42" applyNumberFormat="1" applyFont="1" applyFill="1" applyBorder="1" applyAlignment="1">
      <alignment/>
    </xf>
    <xf numFmtId="170" fontId="2" fillId="0" borderId="0" xfId="42" applyNumberFormat="1" applyFont="1" applyFill="1" applyAlignment="1" quotePrefix="1">
      <alignment horizontal="right"/>
    </xf>
    <xf numFmtId="0" fontId="2" fillId="0" borderId="0" xfId="0" applyNumberFormat="1" applyFont="1" applyFill="1" applyAlignment="1">
      <alignment horizontal="center"/>
    </xf>
    <xf numFmtId="170" fontId="3" fillId="0" borderId="0" xfId="42" applyNumberFormat="1" applyFont="1" applyFill="1" applyBorder="1" applyAlignment="1">
      <alignment/>
    </xf>
    <xf numFmtId="3" fontId="2" fillId="0" borderId="0" xfId="0" applyNumberFormat="1" applyFont="1" applyFill="1" applyAlignment="1">
      <alignment/>
    </xf>
    <xf numFmtId="43" fontId="3" fillId="0" borderId="0" xfId="0" applyNumberFormat="1" applyFont="1" applyFill="1" applyAlignment="1">
      <alignment/>
    </xf>
    <xf numFmtId="37" fontId="3" fillId="0" borderId="0" xfId="0" applyNumberFormat="1" applyFont="1" applyFill="1" applyAlignment="1">
      <alignment/>
    </xf>
    <xf numFmtId="43" fontId="2" fillId="0" borderId="0" xfId="42" applyFont="1" applyFill="1" applyAlignment="1">
      <alignment/>
    </xf>
    <xf numFmtId="43" fontId="2" fillId="0" borderId="0" xfId="42" applyFont="1" applyFill="1" applyAlignment="1">
      <alignment/>
    </xf>
    <xf numFmtId="0" fontId="2" fillId="0" borderId="0" xfId="0" applyNumberFormat="1" applyFont="1" applyFill="1" applyAlignment="1">
      <alignment/>
    </xf>
    <xf numFmtId="43" fontId="3" fillId="0" borderId="0" xfId="42" applyFont="1" applyFill="1" applyAlignment="1">
      <alignment horizontal="left"/>
    </xf>
    <xf numFmtId="170" fontId="4" fillId="0" borderId="0" xfId="0" applyNumberFormat="1" applyFont="1" applyFill="1" applyAlignment="1">
      <alignment/>
    </xf>
    <xf numFmtId="43" fontId="2" fillId="0" borderId="0" xfId="42" applyFont="1" applyFill="1" applyBorder="1" applyAlignment="1">
      <alignment/>
    </xf>
    <xf numFmtId="43" fontId="2" fillId="0" borderId="0" xfId="42" applyFont="1" applyFill="1" applyAlignment="1" quotePrefix="1">
      <alignment/>
    </xf>
    <xf numFmtId="170" fontId="2" fillId="0" borderId="0" xfId="42" applyNumberFormat="1" applyFont="1" applyFill="1" applyAlignment="1">
      <alignment horizontal="right"/>
    </xf>
    <xf numFmtId="170" fontId="2" fillId="0" borderId="0" xfId="42" applyNumberFormat="1" applyFont="1" applyFill="1" applyBorder="1" applyAlignment="1">
      <alignment horizontal="right"/>
    </xf>
    <xf numFmtId="43" fontId="1" fillId="0" borderId="0" xfId="42" applyFont="1" applyFill="1" applyAlignment="1">
      <alignment/>
    </xf>
    <xf numFmtId="170" fontId="3" fillId="0" borderId="0" xfId="42" applyNumberFormat="1" applyFont="1" applyFill="1" applyBorder="1" applyAlignment="1">
      <alignment horizontal="right"/>
    </xf>
    <xf numFmtId="170" fontId="2" fillId="0" borderId="0" xfId="42" applyNumberFormat="1" applyFont="1" applyFill="1" applyBorder="1" applyAlignment="1">
      <alignment horizontal="center"/>
    </xf>
    <xf numFmtId="0" fontId="2" fillId="0" borderId="0" xfId="42" applyNumberFormat="1" applyFont="1" applyFill="1" applyAlignment="1" quotePrefix="1">
      <alignment horizontal="right"/>
    </xf>
    <xf numFmtId="10" fontId="3" fillId="0" borderId="0" xfId="59" applyNumberFormat="1" applyFont="1" applyFill="1" applyAlignment="1">
      <alignment/>
    </xf>
    <xf numFmtId="10" fontId="3" fillId="0" borderId="0" xfId="0" applyNumberFormat="1" applyFont="1" applyFill="1" applyAlignment="1">
      <alignment/>
    </xf>
    <xf numFmtId="10" fontId="4" fillId="0" borderId="0" xfId="0" applyNumberFormat="1" applyFont="1" applyFill="1" applyAlignment="1">
      <alignment/>
    </xf>
    <xf numFmtId="170" fontId="3" fillId="0" borderId="0" xfId="0" applyNumberFormat="1" applyFont="1" applyFill="1" applyBorder="1" applyAlignment="1">
      <alignment/>
    </xf>
    <xf numFmtId="43" fontId="3" fillId="0" borderId="0" xfId="0" applyNumberFormat="1" applyFont="1" applyFill="1" applyBorder="1" applyAlignment="1">
      <alignment/>
    </xf>
    <xf numFmtId="37" fontId="3" fillId="0" borderId="0" xfId="42" applyNumberFormat="1" applyFont="1" applyFill="1" applyBorder="1" applyAlignment="1">
      <alignment/>
    </xf>
    <xf numFmtId="3" fontId="3" fillId="0" borderId="0" xfId="42" applyNumberFormat="1" applyFont="1" applyFill="1" applyBorder="1" applyAlignment="1">
      <alignment/>
    </xf>
    <xf numFmtId="170" fontId="3" fillId="0" borderId="0" xfId="0" applyNumberFormat="1" applyFont="1" applyFill="1" applyBorder="1" applyAlignment="1" quotePrefix="1">
      <alignment/>
    </xf>
    <xf numFmtId="0" fontId="4" fillId="0" borderId="0" xfId="0" applyFont="1" applyFill="1" applyBorder="1" applyAlignment="1">
      <alignment/>
    </xf>
    <xf numFmtId="9" fontId="3" fillId="0" borderId="0" xfId="59" applyFont="1" applyFill="1" applyAlignment="1">
      <alignment/>
    </xf>
    <xf numFmtId="10" fontId="3" fillId="0" borderId="0" xfId="59" applyNumberFormat="1" applyFont="1" applyFill="1" applyBorder="1" applyAlignment="1">
      <alignment/>
    </xf>
    <xf numFmtId="3" fontId="3" fillId="0" borderId="0" xfId="0" applyNumberFormat="1" applyFont="1" applyFill="1" applyBorder="1" applyAlignment="1">
      <alignment/>
    </xf>
    <xf numFmtId="170" fontId="3" fillId="32" borderId="0" xfId="42" applyNumberFormat="1" applyFont="1" applyFill="1" applyAlignment="1">
      <alignment/>
    </xf>
    <xf numFmtId="0" fontId="2" fillId="0" borderId="0" xfId="0" applyFont="1" applyFill="1" applyAlignment="1" quotePrefix="1">
      <alignment horizontal="right"/>
    </xf>
    <xf numFmtId="43" fontId="3" fillId="0" borderId="0" xfId="42" applyFont="1" applyFill="1" applyAlignment="1">
      <alignment horizontal="left" vertical="top" wrapText="1"/>
    </xf>
    <xf numFmtId="37" fontId="3" fillId="0" borderId="0" xfId="0" applyNumberFormat="1" applyFont="1" applyFill="1" applyBorder="1" applyAlignment="1">
      <alignment/>
    </xf>
    <xf numFmtId="37" fontId="3" fillId="0" borderId="15" xfId="0" applyNumberFormat="1" applyFont="1" applyFill="1" applyBorder="1" applyAlignment="1">
      <alignment/>
    </xf>
    <xf numFmtId="0" fontId="3" fillId="0" borderId="16" xfId="0" applyFont="1" applyFill="1" applyBorder="1" applyAlignment="1">
      <alignment/>
    </xf>
    <xf numFmtId="49" fontId="2" fillId="0" borderId="0" xfId="0" applyNumberFormat="1" applyFont="1" applyFill="1" applyAlignment="1" quotePrefix="1">
      <alignment horizontal="right"/>
    </xf>
    <xf numFmtId="170" fontId="3" fillId="0" borderId="18" xfId="42" applyNumberFormat="1" applyFont="1" applyFill="1" applyBorder="1" applyAlignment="1">
      <alignment/>
    </xf>
    <xf numFmtId="0" fontId="3" fillId="0" borderId="0" xfId="0" applyNumberFormat="1" applyFont="1" applyFill="1" applyAlignment="1">
      <alignment horizontal="left" vertical="top" wrapText="1"/>
    </xf>
    <xf numFmtId="43" fontId="3" fillId="0" borderId="0" xfId="42" applyFont="1" applyFill="1" applyAlignment="1">
      <alignment horizontal="left" vertical="top" wrapText="1"/>
    </xf>
    <xf numFmtId="0" fontId="3" fillId="0" borderId="0" xfId="0" applyFont="1" applyFill="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2:Q70"/>
  <sheetViews>
    <sheetView tabSelected="1" view="pageBreakPreview" zoomScale="75" zoomScaleNormal="75" zoomScaleSheetLayoutView="75" zoomScalePageLayoutView="0" workbookViewId="0" topLeftCell="A10">
      <selection activeCell="C18" sqref="C18"/>
    </sheetView>
  </sheetViews>
  <sheetFormatPr defaultColWidth="9.140625" defaultRowHeight="12.75" outlineLevelRow="1"/>
  <cols>
    <col min="1" max="1" width="1.7109375" style="6" customWidth="1"/>
    <col min="2" max="2" width="35.8515625" style="6" customWidth="1"/>
    <col min="3" max="3" width="18.140625" style="6" bestFit="1" customWidth="1"/>
    <col min="4" max="4" width="0.85546875" style="6" customWidth="1"/>
    <col min="5" max="5" width="22.28125" style="6" bestFit="1" customWidth="1"/>
    <col min="6" max="6" width="0.5625" style="6" customWidth="1"/>
    <col min="7" max="7" width="18.140625" style="6" bestFit="1" customWidth="1"/>
    <col min="8" max="8" width="0.85546875" style="6" customWidth="1"/>
    <col min="9" max="9" width="18.7109375" style="6" customWidth="1"/>
    <col min="10" max="10" width="16.140625" style="6" bestFit="1" customWidth="1"/>
    <col min="11" max="11" width="13.421875" style="6" bestFit="1" customWidth="1"/>
    <col min="12" max="12" width="13.140625" style="6" bestFit="1" customWidth="1"/>
    <col min="13" max="16384" width="9.140625" style="6" customWidth="1"/>
  </cols>
  <sheetData>
    <row r="2" spans="2:3" ht="15.75">
      <c r="B2" s="1" t="s">
        <v>1</v>
      </c>
      <c r="C2" s="1"/>
    </row>
    <row r="3" spans="2:3" ht="15.75">
      <c r="B3" s="1" t="s">
        <v>2</v>
      </c>
      <c r="C3" s="1"/>
    </row>
    <row r="4" ht="15.75">
      <c r="B4" s="1" t="s">
        <v>3</v>
      </c>
    </row>
    <row r="6" ht="15.75">
      <c r="B6" s="17" t="s">
        <v>89</v>
      </c>
    </row>
    <row r="7" ht="15.75">
      <c r="B7" s="1" t="s">
        <v>114</v>
      </c>
    </row>
    <row r="8" ht="15.75">
      <c r="B8" s="1" t="s">
        <v>4</v>
      </c>
    </row>
    <row r="9" spans="3:4" ht="15.75">
      <c r="C9" s="18"/>
      <c r="D9" s="18"/>
    </row>
    <row r="10" spans="4:8" ht="15.75">
      <c r="D10" s="19" t="s">
        <v>5</v>
      </c>
      <c r="G10" s="27"/>
      <c r="H10" s="19" t="s">
        <v>6</v>
      </c>
    </row>
    <row r="11" spans="4:9" ht="15.75">
      <c r="D11" s="19"/>
      <c r="E11" s="20"/>
      <c r="G11" s="27"/>
      <c r="H11" s="19"/>
      <c r="I11" s="20"/>
    </row>
    <row r="12" spans="3:9" ht="15.75">
      <c r="C12" s="20" t="s">
        <v>0</v>
      </c>
      <c r="D12" s="20"/>
      <c r="E12" s="20" t="s">
        <v>77</v>
      </c>
      <c r="G12" s="20" t="s">
        <v>116</v>
      </c>
      <c r="H12" s="20"/>
      <c r="I12" s="20" t="s">
        <v>116</v>
      </c>
    </row>
    <row r="13" spans="3:9" ht="15.75">
      <c r="C13" s="20" t="s">
        <v>7</v>
      </c>
      <c r="D13" s="20"/>
      <c r="E13" s="20" t="s">
        <v>7</v>
      </c>
      <c r="G13" s="20" t="s">
        <v>6</v>
      </c>
      <c r="H13" s="20"/>
      <c r="I13" s="20" t="s">
        <v>6</v>
      </c>
    </row>
    <row r="14" spans="3:9" ht="15.75">
      <c r="C14" s="21" t="s">
        <v>115</v>
      </c>
      <c r="D14" s="21"/>
      <c r="E14" s="21" t="s">
        <v>115</v>
      </c>
      <c r="G14" s="21" t="s">
        <v>115</v>
      </c>
      <c r="H14" s="20"/>
      <c r="I14" s="21" t="s">
        <v>115</v>
      </c>
    </row>
    <row r="15" spans="3:9" ht="15.75">
      <c r="C15" s="75">
        <v>2013</v>
      </c>
      <c r="D15" s="20"/>
      <c r="E15" s="75" t="s">
        <v>91</v>
      </c>
      <c r="G15" s="75">
        <v>2013</v>
      </c>
      <c r="H15" s="20"/>
      <c r="I15" s="75">
        <v>2012</v>
      </c>
    </row>
    <row r="16" spans="3:9" ht="15.75">
      <c r="C16" s="20" t="s">
        <v>8</v>
      </c>
      <c r="D16" s="20"/>
      <c r="E16" s="20" t="s">
        <v>8</v>
      </c>
      <c r="G16" s="20" t="s">
        <v>8</v>
      </c>
      <c r="H16" s="20"/>
      <c r="I16" s="20" t="s">
        <v>8</v>
      </c>
    </row>
    <row r="17" spans="3:9" ht="15.75">
      <c r="C17" s="20"/>
      <c r="D17" s="20"/>
      <c r="E17" s="20"/>
      <c r="G17" s="20"/>
      <c r="H17" s="20"/>
      <c r="I17" s="20"/>
    </row>
    <row r="18" spans="2:17" ht="15.75">
      <c r="B18" s="2" t="s">
        <v>9</v>
      </c>
      <c r="C18" s="3">
        <v>23554.045</v>
      </c>
      <c r="D18" s="4"/>
      <c r="E18" s="3">
        <v>24921</v>
      </c>
      <c r="G18" s="3">
        <v>23554.045</v>
      </c>
      <c r="H18" s="4"/>
      <c r="I18" s="3">
        <v>24921</v>
      </c>
      <c r="K18" s="4"/>
      <c r="L18" s="62"/>
      <c r="M18" s="62"/>
      <c r="N18" s="10"/>
      <c r="O18" s="62"/>
      <c r="Q18" s="10"/>
    </row>
    <row r="19" spans="2:13" ht="15.75">
      <c r="B19" s="2"/>
      <c r="C19" s="3"/>
      <c r="D19" s="4"/>
      <c r="E19" s="3"/>
      <c r="G19" s="3"/>
      <c r="H19" s="4"/>
      <c r="I19" s="3"/>
      <c r="L19" s="2"/>
      <c r="M19" s="62"/>
    </row>
    <row r="20" spans="2:12" ht="15.75">
      <c r="B20" s="2" t="s">
        <v>69</v>
      </c>
      <c r="C20" s="5">
        <v>-19335.152</v>
      </c>
      <c r="D20" s="4"/>
      <c r="E20" s="5">
        <v>-18561</v>
      </c>
      <c r="G20" s="5">
        <v>-19335.152</v>
      </c>
      <c r="H20" s="4"/>
      <c r="I20" s="5">
        <v>-18561</v>
      </c>
      <c r="J20" s="2"/>
      <c r="L20" s="63"/>
    </row>
    <row r="21" spans="2:12" ht="15.75">
      <c r="B21" s="2"/>
      <c r="C21" s="28"/>
      <c r="D21" s="4"/>
      <c r="E21" s="28"/>
      <c r="G21" s="28"/>
      <c r="H21" s="4"/>
      <c r="I21" s="28"/>
      <c r="L21" s="63"/>
    </row>
    <row r="22" spans="2:12" ht="15.75">
      <c r="B22" s="2" t="s">
        <v>51</v>
      </c>
      <c r="C22" s="3">
        <f>C18+C20</f>
        <v>4218.893</v>
      </c>
      <c r="D22" s="4"/>
      <c r="E22" s="3">
        <f>E18+E20</f>
        <v>6360</v>
      </c>
      <c r="G22" s="3">
        <f>G18+G20</f>
        <v>4218.893</v>
      </c>
      <c r="H22" s="4"/>
      <c r="I22" s="3">
        <f>I18+I20</f>
        <v>6360</v>
      </c>
      <c r="L22" s="63"/>
    </row>
    <row r="23" spans="2:12" ht="15.75">
      <c r="B23" s="2"/>
      <c r="C23" s="3"/>
      <c r="D23" s="4"/>
      <c r="E23" s="3"/>
      <c r="G23" s="3"/>
      <c r="H23" s="4"/>
      <c r="I23" s="3"/>
      <c r="L23" s="63"/>
    </row>
    <row r="24" spans="2:12" ht="15.75">
      <c r="B24" s="2" t="s">
        <v>52</v>
      </c>
      <c r="C24" s="4">
        <v>70.04</v>
      </c>
      <c r="D24" s="4"/>
      <c r="E24" s="4">
        <v>74</v>
      </c>
      <c r="G24" s="4">
        <v>70.04</v>
      </c>
      <c r="H24" s="4"/>
      <c r="I24" s="4">
        <v>74</v>
      </c>
      <c r="L24" s="63"/>
    </row>
    <row r="25" spans="2:12" ht="15.75">
      <c r="B25" s="2"/>
      <c r="C25" s="4"/>
      <c r="D25" s="4"/>
      <c r="E25" s="4"/>
      <c r="G25" s="4"/>
      <c r="H25" s="4"/>
      <c r="I25" s="4"/>
      <c r="L25" s="63"/>
    </row>
    <row r="26" spans="2:12" ht="15.75">
      <c r="B26" s="2" t="s">
        <v>53</v>
      </c>
      <c r="C26" s="4">
        <v>-5284.144</v>
      </c>
      <c r="D26" s="4"/>
      <c r="E26" s="4">
        <v>-4990</v>
      </c>
      <c r="G26" s="4">
        <v>-5284.144</v>
      </c>
      <c r="H26" s="4"/>
      <c r="I26" s="4">
        <v>-4990</v>
      </c>
      <c r="L26" s="63"/>
    </row>
    <row r="27" spans="2:12" ht="15.75">
      <c r="B27" s="2"/>
      <c r="C27" s="4"/>
      <c r="D27" s="4"/>
      <c r="E27" s="4"/>
      <c r="G27" s="4"/>
      <c r="H27" s="4"/>
      <c r="I27" s="4"/>
      <c r="L27" s="63"/>
    </row>
    <row r="28" spans="2:12" ht="15.75">
      <c r="B28" s="2" t="s">
        <v>54</v>
      </c>
      <c r="C28" s="4">
        <v>-621.743</v>
      </c>
      <c r="D28" s="4"/>
      <c r="E28" s="4">
        <v>-592</v>
      </c>
      <c r="G28" s="4">
        <v>-621.743</v>
      </c>
      <c r="H28" s="4"/>
      <c r="I28" s="4">
        <v>-592</v>
      </c>
      <c r="L28" s="63"/>
    </row>
    <row r="29" spans="2:12" ht="15.75">
      <c r="B29" s="2"/>
      <c r="C29" s="3"/>
      <c r="D29" s="4"/>
      <c r="E29" s="3"/>
      <c r="G29" s="3"/>
      <c r="H29" s="4"/>
      <c r="I29" s="3"/>
      <c r="L29" s="63"/>
    </row>
    <row r="30" spans="2:12" ht="15.75" hidden="1">
      <c r="B30" s="2" t="s">
        <v>55</v>
      </c>
      <c r="C30" s="36">
        <v>0</v>
      </c>
      <c r="D30" s="36"/>
      <c r="E30" s="36">
        <v>0</v>
      </c>
      <c r="F30" s="37"/>
      <c r="G30" s="36">
        <v>0</v>
      </c>
      <c r="H30" s="36"/>
      <c r="I30" s="36">
        <v>0</v>
      </c>
      <c r="L30" s="64"/>
    </row>
    <row r="31" spans="2:12" ht="15.75" hidden="1">
      <c r="B31" s="2"/>
      <c r="C31" s="3"/>
      <c r="D31" s="4"/>
      <c r="E31" s="3"/>
      <c r="G31" s="3"/>
      <c r="H31" s="4"/>
      <c r="I31" s="3"/>
      <c r="L31" s="63"/>
    </row>
    <row r="32" spans="2:17" ht="15.75">
      <c r="B32" s="2" t="s">
        <v>108</v>
      </c>
      <c r="C32" s="39">
        <f>C22+C24+C26+C28</f>
        <v>-1616.9540000000002</v>
      </c>
      <c r="D32" s="4"/>
      <c r="E32" s="39">
        <f>E22+E24+E26+E28</f>
        <v>852</v>
      </c>
      <c r="G32" s="39">
        <f>G22+G24+G26+G28</f>
        <v>-1616.9540000000002</v>
      </c>
      <c r="H32" s="4"/>
      <c r="I32" s="39">
        <f>I22+I24+I26+I28</f>
        <v>852</v>
      </c>
      <c r="K32" s="4"/>
      <c r="L32" s="62"/>
      <c r="N32" s="10"/>
      <c r="O32" s="62"/>
      <c r="Q32" s="48"/>
    </row>
    <row r="33" spans="2:12" ht="15.75">
      <c r="B33" s="2"/>
      <c r="C33" s="3"/>
      <c r="D33" s="4"/>
      <c r="E33" s="3"/>
      <c r="G33" s="3"/>
      <c r="H33" s="4"/>
      <c r="I33" s="3"/>
      <c r="L33" s="63"/>
    </row>
    <row r="34" spans="2:14" ht="15.75">
      <c r="B34" s="2" t="s">
        <v>56</v>
      </c>
      <c r="C34" s="5">
        <v>-141.648</v>
      </c>
      <c r="D34" s="4"/>
      <c r="E34" s="5">
        <v>-277</v>
      </c>
      <c r="G34" s="5">
        <v>-141.648</v>
      </c>
      <c r="H34" s="4"/>
      <c r="I34" s="5">
        <v>-277</v>
      </c>
      <c r="K34" s="4"/>
      <c r="L34" s="63"/>
      <c r="M34" s="63"/>
      <c r="N34" s="63"/>
    </row>
    <row r="35" spans="2:12" s="7" customFormat="1" ht="15.75" hidden="1" outlineLevel="1">
      <c r="B35" s="8" t="s">
        <v>10</v>
      </c>
      <c r="C35" s="4">
        <v>0</v>
      </c>
      <c r="D35" s="4"/>
      <c r="E35" s="4">
        <v>0</v>
      </c>
      <c r="F35" s="6"/>
      <c r="G35" s="4">
        <v>0</v>
      </c>
      <c r="H35" s="4"/>
      <c r="I35" s="4">
        <v>0</v>
      </c>
      <c r="J35" s="6"/>
      <c r="L35" s="64"/>
    </row>
    <row r="36" spans="2:12" ht="15.75" collapsed="1">
      <c r="B36" s="2"/>
      <c r="C36" s="28"/>
      <c r="D36" s="4"/>
      <c r="E36" s="28"/>
      <c r="G36" s="28"/>
      <c r="H36" s="4"/>
      <c r="I36" s="28"/>
      <c r="K36" s="71"/>
      <c r="L36" s="63"/>
    </row>
    <row r="37" spans="2:12" ht="15.75" hidden="1">
      <c r="B37" s="2" t="s">
        <v>11</v>
      </c>
      <c r="C37" s="2">
        <v>0</v>
      </c>
      <c r="D37" s="9"/>
      <c r="E37" s="2">
        <v>0</v>
      </c>
      <c r="G37" s="2">
        <v>0</v>
      </c>
      <c r="H37" s="9"/>
      <c r="I37" s="2">
        <v>0</v>
      </c>
      <c r="L37" s="63"/>
    </row>
    <row r="38" spans="2:12" ht="15.75" hidden="1">
      <c r="B38" s="2"/>
      <c r="C38" s="3"/>
      <c r="D38" s="4"/>
      <c r="E38" s="3"/>
      <c r="G38" s="3"/>
      <c r="H38" s="4"/>
      <c r="I38" s="3"/>
      <c r="L38" s="63"/>
    </row>
    <row r="39" spans="2:16" ht="15.75">
      <c r="B39" s="2" t="s">
        <v>111</v>
      </c>
      <c r="C39" s="67">
        <f>C32+C34</f>
        <v>-1758.602</v>
      </c>
      <c r="D39" s="11"/>
      <c r="E39" s="67">
        <f>E32+E34</f>
        <v>575</v>
      </c>
      <c r="F39" s="18"/>
      <c r="G39" s="67">
        <f>G32+G34</f>
        <v>-1758.602</v>
      </c>
      <c r="H39" s="11"/>
      <c r="I39" s="67">
        <f>I32+I34</f>
        <v>575</v>
      </c>
      <c r="K39" s="10"/>
      <c r="L39" s="72"/>
      <c r="M39" s="18"/>
      <c r="N39" s="18"/>
      <c r="O39" s="73"/>
      <c r="P39" s="18"/>
    </row>
    <row r="40" spans="2:12" ht="15.75">
      <c r="B40" s="2"/>
      <c r="C40" s="67"/>
      <c r="D40" s="11"/>
      <c r="E40" s="67"/>
      <c r="F40" s="18"/>
      <c r="G40" s="68"/>
      <c r="H40" s="11"/>
      <c r="I40" s="68"/>
      <c r="K40" s="10"/>
      <c r="L40" s="62"/>
    </row>
    <row r="41" ht="15.75">
      <c r="B41" s="1" t="s">
        <v>85</v>
      </c>
    </row>
    <row r="42" spans="3:9" ht="15.75">
      <c r="C42" s="18"/>
      <c r="D42" s="18"/>
      <c r="E42" s="18"/>
      <c r="F42" s="18"/>
      <c r="G42" s="18"/>
      <c r="H42" s="18"/>
      <c r="I42" s="18"/>
    </row>
    <row r="43" ht="15.75">
      <c r="B43" s="6" t="s">
        <v>98</v>
      </c>
    </row>
    <row r="44" spans="2:9" ht="15.75">
      <c r="B44" s="6" t="s">
        <v>99</v>
      </c>
      <c r="C44" s="4">
        <v>4</v>
      </c>
      <c r="E44" s="4">
        <v>19</v>
      </c>
      <c r="G44" s="4">
        <v>4</v>
      </c>
      <c r="I44" s="4">
        <v>19</v>
      </c>
    </row>
    <row r="46" spans="2:9" ht="15.75">
      <c r="B46" s="1" t="s">
        <v>100</v>
      </c>
      <c r="C46" s="79"/>
      <c r="D46" s="18"/>
      <c r="E46" s="79"/>
      <c r="F46" s="18"/>
      <c r="G46" s="79"/>
      <c r="H46" s="18"/>
      <c r="I46" s="79"/>
    </row>
    <row r="47" spans="2:9" ht="15.75">
      <c r="B47" s="1" t="s">
        <v>131</v>
      </c>
      <c r="C47" s="78">
        <f>C39+C44</f>
        <v>-1754.602</v>
      </c>
      <c r="E47" s="78">
        <f>E39+E44</f>
        <v>594</v>
      </c>
      <c r="G47" s="78">
        <f>G39+G44</f>
        <v>-1754.602</v>
      </c>
      <c r="I47" s="78">
        <f>I39+I44</f>
        <v>594</v>
      </c>
    </row>
    <row r="48" spans="2:9" ht="15.75">
      <c r="B48" s="1"/>
      <c r="C48" s="77"/>
      <c r="E48" s="77"/>
      <c r="G48" s="77"/>
      <c r="I48" s="77"/>
    </row>
    <row r="49" spans="2:9" ht="15.75">
      <c r="B49" s="2" t="s">
        <v>112</v>
      </c>
      <c r="C49" s="10"/>
      <c r="D49" s="10"/>
      <c r="E49" s="10"/>
      <c r="G49" s="10"/>
      <c r="H49" s="10"/>
      <c r="I49" s="10"/>
    </row>
    <row r="50" spans="2:9" ht="15.75">
      <c r="B50" s="2" t="s">
        <v>75</v>
      </c>
      <c r="C50" s="2">
        <f>(C47/60116)*100</f>
        <v>-2.918693858540156</v>
      </c>
      <c r="D50" s="9"/>
      <c r="E50" s="2">
        <f>(E47/60116)*100</f>
        <v>0.9880896932596979</v>
      </c>
      <c r="G50" s="2">
        <f>(G47/60116)*100</f>
        <v>-2.918693858540156</v>
      </c>
      <c r="H50" s="9"/>
      <c r="I50" s="2">
        <f>(I47/60116)*100</f>
        <v>0.9880896932596979</v>
      </c>
    </row>
    <row r="51" spans="2:9" ht="15.75">
      <c r="B51" s="2"/>
      <c r="C51" s="2"/>
      <c r="D51" s="9"/>
      <c r="E51" s="2"/>
      <c r="F51" s="2"/>
      <c r="G51" s="2"/>
      <c r="H51" s="2"/>
      <c r="I51" s="2"/>
    </row>
    <row r="52" spans="2:9" ht="15.75">
      <c r="B52" s="83" t="s">
        <v>118</v>
      </c>
      <c r="C52" s="83"/>
      <c r="D52" s="83"/>
      <c r="E52" s="83"/>
      <c r="F52" s="83"/>
      <c r="G52" s="83"/>
      <c r="H52" s="83"/>
      <c r="I52" s="83"/>
    </row>
    <row r="53" spans="2:9" ht="15.75" customHeight="1" hidden="1">
      <c r="B53" s="83"/>
      <c r="C53" s="83"/>
      <c r="D53" s="83"/>
      <c r="E53" s="83"/>
      <c r="F53" s="83"/>
      <c r="G53" s="83"/>
      <c r="H53" s="83"/>
      <c r="I53" s="83"/>
    </row>
    <row r="54" spans="2:9" ht="15.75">
      <c r="B54" s="83"/>
      <c r="C54" s="83"/>
      <c r="D54" s="83"/>
      <c r="E54" s="83"/>
      <c r="F54" s="83"/>
      <c r="G54" s="83"/>
      <c r="H54" s="83"/>
      <c r="I54" s="83"/>
    </row>
    <row r="55" spans="2:9" ht="15.75">
      <c r="B55" s="76"/>
      <c r="C55" s="76"/>
      <c r="D55" s="76"/>
      <c r="E55" s="76"/>
      <c r="F55" s="76"/>
      <c r="G55" s="76"/>
      <c r="H55" s="76"/>
      <c r="I55" s="76"/>
    </row>
    <row r="56" spans="2:5" ht="15.75">
      <c r="B56" s="2"/>
      <c r="C56" s="10"/>
      <c r="D56" s="10"/>
      <c r="E56" s="10"/>
    </row>
    <row r="57" spans="2:9" ht="15.75">
      <c r="B57" s="82" t="s">
        <v>117</v>
      </c>
      <c r="C57" s="82"/>
      <c r="D57" s="82"/>
      <c r="E57" s="82"/>
      <c r="F57" s="82"/>
      <c r="G57" s="82"/>
      <c r="H57" s="82"/>
      <c r="I57" s="82"/>
    </row>
    <row r="58" spans="2:9" ht="15.75">
      <c r="B58" s="82"/>
      <c r="C58" s="82"/>
      <c r="D58" s="82"/>
      <c r="E58" s="82"/>
      <c r="F58" s="82"/>
      <c r="G58" s="82"/>
      <c r="H58" s="82"/>
      <c r="I58" s="82"/>
    </row>
    <row r="59" spans="2:9" ht="15.75">
      <c r="B59" s="82"/>
      <c r="C59" s="82"/>
      <c r="D59" s="82"/>
      <c r="E59" s="82"/>
      <c r="F59" s="82"/>
      <c r="G59" s="82"/>
      <c r="H59" s="82"/>
      <c r="I59" s="82"/>
    </row>
    <row r="60" spans="2:5" ht="15.75">
      <c r="B60" s="2"/>
      <c r="C60" s="10"/>
      <c r="D60" s="10"/>
      <c r="E60" s="10"/>
    </row>
    <row r="61" spans="2:9" ht="15.75">
      <c r="B61" s="2"/>
      <c r="C61" s="71"/>
      <c r="D61" s="71"/>
      <c r="E61" s="71"/>
      <c r="F61" s="71"/>
      <c r="G61" s="71"/>
      <c r="H61" s="71"/>
      <c r="I61" s="71"/>
    </row>
    <row r="62" spans="3:9" ht="15.75">
      <c r="C62" s="71"/>
      <c r="E62" s="71"/>
      <c r="G62" s="71"/>
      <c r="I62" s="71"/>
    </row>
    <row r="65" ht="15.75">
      <c r="B65" s="2"/>
    </row>
    <row r="66" spans="2:9" ht="15.75">
      <c r="B66" s="2"/>
      <c r="C66" s="71"/>
      <c r="D66" s="71"/>
      <c r="E66" s="71"/>
      <c r="G66" s="71"/>
      <c r="I66" s="71"/>
    </row>
    <row r="67" spans="2:5" ht="15.75">
      <c r="B67" s="2"/>
      <c r="C67" s="62"/>
      <c r="E67" s="62"/>
    </row>
    <row r="68" ht="15.75">
      <c r="B68" s="2"/>
    </row>
    <row r="69" ht="15.75">
      <c r="B69" s="2"/>
    </row>
    <row r="70" ht="15.75">
      <c r="B70" s="2"/>
    </row>
  </sheetData>
  <sheetProtection/>
  <mergeCells count="2">
    <mergeCell ref="B57:I59"/>
    <mergeCell ref="B52:I54"/>
  </mergeCells>
  <printOptions/>
  <pageMargins left="0.51" right="0.62" top="1" bottom="1" header="0.5" footer="0.5"/>
  <pageSetup fitToHeight="1" fitToWidth="1" horizontalDpi="600" verticalDpi="600" orientation="portrait" paperSize="9" scale="7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indexed="29"/>
    <pageSetUpPr fitToPage="1"/>
  </sheetPr>
  <dimension ref="A2:J57"/>
  <sheetViews>
    <sheetView view="pageBreakPreview" zoomScale="80" zoomScaleNormal="75" zoomScaleSheetLayoutView="80" zoomScalePageLayoutView="0" workbookViewId="0" topLeftCell="A7">
      <selection activeCell="M47" sqref="M47"/>
    </sheetView>
  </sheetViews>
  <sheetFormatPr defaultColWidth="9.140625" defaultRowHeight="12.75"/>
  <cols>
    <col min="1" max="1" width="1.7109375" style="6" customWidth="1"/>
    <col min="2" max="2" width="48.421875" style="6" customWidth="1"/>
    <col min="3" max="3" width="18.28125" style="6" customWidth="1"/>
    <col min="4" max="4" width="3.421875" style="6" customWidth="1"/>
    <col min="5" max="5" width="18.28125" style="6" customWidth="1"/>
    <col min="6" max="6" width="3.421875" style="6" customWidth="1"/>
    <col min="7" max="7" width="18.7109375" style="6" customWidth="1"/>
    <col min="8" max="8" width="14.140625" style="6" customWidth="1"/>
    <col min="9" max="9" width="11.421875" style="6" customWidth="1"/>
    <col min="10" max="10" width="10.8515625" style="6" bestFit="1" customWidth="1"/>
    <col min="11" max="16384" width="9.140625" style="6" customWidth="1"/>
  </cols>
  <sheetData>
    <row r="2" ht="15.75">
      <c r="A2" s="1" t="s">
        <v>1</v>
      </c>
    </row>
    <row r="3" ht="15.75">
      <c r="A3" s="1" t="s">
        <v>2</v>
      </c>
    </row>
    <row r="4" ht="15.75">
      <c r="A4" s="1" t="s">
        <v>3</v>
      </c>
    </row>
    <row r="5" ht="15.75">
      <c r="A5" s="1"/>
    </row>
    <row r="6" ht="15.75">
      <c r="A6" s="1" t="s">
        <v>84</v>
      </c>
    </row>
    <row r="7" ht="15.75">
      <c r="A7" s="1" t="s">
        <v>119</v>
      </c>
    </row>
    <row r="8" spans="1:5" ht="15.75">
      <c r="A8" s="1" t="s">
        <v>4</v>
      </c>
      <c r="E8" s="20"/>
    </row>
    <row r="9" spans="1:5" ht="15.75">
      <c r="A9" s="1"/>
      <c r="E9" s="20"/>
    </row>
    <row r="10" spans="1:7" ht="15.75">
      <c r="A10" s="1"/>
      <c r="E10" s="20" t="s">
        <v>103</v>
      </c>
      <c r="G10" s="20" t="s">
        <v>43</v>
      </c>
    </row>
    <row r="11" spans="5:7" ht="15.75">
      <c r="E11" s="80" t="s">
        <v>120</v>
      </c>
      <c r="F11" s="20"/>
      <c r="G11" s="29" t="s">
        <v>107</v>
      </c>
    </row>
    <row r="12" spans="5:7" ht="15.75">
      <c r="E12" s="20" t="s">
        <v>8</v>
      </c>
      <c r="F12" s="20"/>
      <c r="G12" s="20" t="s">
        <v>8</v>
      </c>
    </row>
    <row r="13" spans="2:4" ht="15.75">
      <c r="B13" s="1" t="s">
        <v>57</v>
      </c>
      <c r="C13" s="1"/>
      <c r="D13" s="1"/>
    </row>
    <row r="14" spans="2:4" ht="15.75">
      <c r="B14" s="1"/>
      <c r="C14" s="1"/>
      <c r="D14" s="1"/>
    </row>
    <row r="15" spans="2:4" ht="15.75">
      <c r="B15" s="1" t="s">
        <v>58</v>
      </c>
      <c r="C15" s="1"/>
      <c r="D15" s="1"/>
    </row>
    <row r="16" spans="2:9" ht="15.75">
      <c r="B16" s="6" t="s">
        <v>24</v>
      </c>
      <c r="E16" s="24">
        <v>30979</v>
      </c>
      <c r="F16" s="4"/>
      <c r="G16" s="24">
        <v>31258</v>
      </c>
      <c r="H16" s="16"/>
      <c r="I16" s="16"/>
    </row>
    <row r="17" spans="2:8" ht="15.75">
      <c r="B17" s="6" t="s">
        <v>25</v>
      </c>
      <c r="E17" s="22">
        <v>253</v>
      </c>
      <c r="F17" s="4"/>
      <c r="G17" s="22">
        <v>253</v>
      </c>
      <c r="H17" s="16"/>
    </row>
    <row r="18" spans="5:7" ht="15.75" hidden="1">
      <c r="E18" s="25"/>
      <c r="F18" s="4"/>
      <c r="G18" s="25"/>
    </row>
    <row r="19" spans="5:7" ht="15.75">
      <c r="E19" s="23">
        <f>E16+E17</f>
        <v>31232</v>
      </c>
      <c r="F19" s="4"/>
      <c r="G19" s="23">
        <f>G16+G17</f>
        <v>31511</v>
      </c>
    </row>
    <row r="20" spans="2:7" ht="15.75">
      <c r="B20" s="1" t="s">
        <v>26</v>
      </c>
      <c r="C20" s="1"/>
      <c r="D20" s="1"/>
      <c r="E20" s="11"/>
      <c r="F20" s="4"/>
      <c r="G20" s="11"/>
    </row>
    <row r="21" spans="2:8" ht="15.75">
      <c r="B21" s="6" t="s">
        <v>71</v>
      </c>
      <c r="E21" s="24">
        <v>653</v>
      </c>
      <c r="F21" s="4"/>
      <c r="G21" s="24">
        <v>673</v>
      </c>
      <c r="H21" s="2"/>
    </row>
    <row r="22" spans="2:9" ht="15.75">
      <c r="B22" s="6" t="s">
        <v>59</v>
      </c>
      <c r="E22" s="22">
        <v>21023</v>
      </c>
      <c r="F22" s="4"/>
      <c r="G22" s="22">
        <v>19401</v>
      </c>
      <c r="H22" s="2"/>
      <c r="I22" s="16"/>
    </row>
    <row r="23" spans="2:8" ht="15.75">
      <c r="B23" s="6" t="s">
        <v>60</v>
      </c>
      <c r="E23" s="22">
        <v>7071</v>
      </c>
      <c r="F23" s="4"/>
      <c r="G23" s="22">
        <v>6553</v>
      </c>
      <c r="H23" s="2"/>
    </row>
    <row r="24" spans="2:8" ht="15.75" hidden="1">
      <c r="B24" s="6" t="s">
        <v>70</v>
      </c>
      <c r="E24" s="22"/>
      <c r="F24" s="4"/>
      <c r="G24" s="22">
        <v>0</v>
      </c>
      <c r="H24" s="2"/>
    </row>
    <row r="25" spans="2:8" ht="15.75">
      <c r="B25" s="6" t="s">
        <v>21</v>
      </c>
      <c r="E25" s="25">
        <v>11832</v>
      </c>
      <c r="F25" s="4"/>
      <c r="G25" s="25">
        <v>14922</v>
      </c>
      <c r="H25" s="2"/>
    </row>
    <row r="26" spans="5:8" ht="15.75">
      <c r="E26" s="25">
        <f>SUM(E21:E25)</f>
        <v>40579</v>
      </c>
      <c r="F26" s="4"/>
      <c r="G26" s="25">
        <f>SUM(G21:G25)</f>
        <v>41549</v>
      </c>
      <c r="H26" s="2"/>
    </row>
    <row r="27" spans="5:8" ht="15.75">
      <c r="E27" s="11"/>
      <c r="F27" s="4"/>
      <c r="G27" s="11"/>
      <c r="H27" s="2"/>
    </row>
    <row r="28" spans="2:8" ht="16.5" thickBot="1">
      <c r="B28" s="1" t="s">
        <v>61</v>
      </c>
      <c r="C28" s="1"/>
      <c r="D28" s="1"/>
      <c r="E28" s="26">
        <f>E19+E26</f>
        <v>71811</v>
      </c>
      <c r="F28" s="4"/>
      <c r="G28" s="26">
        <f>G19+G26</f>
        <v>73060</v>
      </c>
      <c r="H28" s="38"/>
    </row>
    <row r="29" spans="5:8" ht="16.5" thickTop="1">
      <c r="E29" s="11"/>
      <c r="F29" s="4"/>
      <c r="G29" s="11"/>
      <c r="H29" s="2"/>
    </row>
    <row r="30" spans="2:8" ht="15.75">
      <c r="B30" s="1" t="s">
        <v>62</v>
      </c>
      <c r="C30" s="1"/>
      <c r="D30" s="1"/>
      <c r="E30" s="11"/>
      <c r="F30" s="4"/>
      <c r="G30" s="11"/>
      <c r="H30" s="2"/>
    </row>
    <row r="31" spans="5:8" ht="15.75">
      <c r="E31" s="11"/>
      <c r="F31" s="4"/>
      <c r="G31" s="11"/>
      <c r="H31" s="2"/>
    </row>
    <row r="32" spans="2:8" ht="15.75">
      <c r="B32" s="1" t="s">
        <v>101</v>
      </c>
      <c r="C32" s="1"/>
      <c r="D32" s="1"/>
      <c r="E32" s="11"/>
      <c r="F32" s="4"/>
      <c r="G32" s="11"/>
      <c r="H32" s="2"/>
    </row>
    <row r="33" spans="2:8" ht="15.75">
      <c r="B33" s="1" t="s">
        <v>102</v>
      </c>
      <c r="C33" s="1"/>
      <c r="D33" s="1"/>
      <c r="E33" s="4"/>
      <c r="F33" s="4"/>
      <c r="G33" s="4"/>
      <c r="H33" s="2"/>
    </row>
    <row r="34" spans="2:8" ht="15.75">
      <c r="B34" s="6" t="s">
        <v>28</v>
      </c>
      <c r="E34" s="24">
        <v>60116</v>
      </c>
      <c r="F34" s="4"/>
      <c r="G34" s="24">
        <v>60116</v>
      </c>
      <c r="H34" s="2"/>
    </row>
    <row r="35" spans="2:8" ht="15.75">
      <c r="B35" s="6" t="s">
        <v>47</v>
      </c>
      <c r="E35" s="22">
        <v>413</v>
      </c>
      <c r="F35" s="4"/>
      <c r="G35" s="22">
        <v>413</v>
      </c>
      <c r="H35" s="2"/>
    </row>
    <row r="36" spans="2:8" ht="15.75">
      <c r="B36" s="6" t="s">
        <v>88</v>
      </c>
      <c r="E36" s="22">
        <f>EQUITYKLSE!F42+EQUITYKLSE!H42</f>
        <v>737.3979999999999</v>
      </c>
      <c r="F36" s="4"/>
      <c r="G36" s="22">
        <v>2492</v>
      </c>
      <c r="H36" s="2"/>
    </row>
    <row r="37" spans="2:8" ht="15.75">
      <c r="B37" s="1" t="s">
        <v>63</v>
      </c>
      <c r="C37" s="1"/>
      <c r="D37" s="1"/>
      <c r="E37" s="23">
        <f>SUM(E34:E36)</f>
        <v>61266.398</v>
      </c>
      <c r="F37" s="11"/>
      <c r="G37" s="23">
        <f>SUM(G34:G36)</f>
        <v>63021</v>
      </c>
      <c r="H37" s="2"/>
    </row>
    <row r="38" spans="2:8" ht="15.75">
      <c r="B38" s="1"/>
      <c r="C38" s="1"/>
      <c r="D38" s="1"/>
      <c r="E38" s="11"/>
      <c r="F38" s="11"/>
      <c r="G38" s="11"/>
      <c r="H38" s="2"/>
    </row>
    <row r="39" spans="2:8" ht="15.75">
      <c r="B39" s="1" t="s">
        <v>78</v>
      </c>
      <c r="C39" s="1"/>
      <c r="D39" s="1"/>
      <c r="E39" s="11"/>
      <c r="F39" s="11"/>
      <c r="G39" s="11"/>
      <c r="H39" s="2"/>
    </row>
    <row r="40" spans="2:8" ht="15.75">
      <c r="B40" s="6" t="s">
        <v>68</v>
      </c>
      <c r="E40" s="11">
        <v>129</v>
      </c>
      <c r="F40" s="11"/>
      <c r="G40" s="11">
        <v>129</v>
      </c>
      <c r="H40" s="2"/>
    </row>
    <row r="41" spans="5:8" ht="15.75">
      <c r="E41" s="11"/>
      <c r="F41" s="11"/>
      <c r="G41" s="11"/>
      <c r="H41" s="2"/>
    </row>
    <row r="42" spans="2:9" ht="15.75">
      <c r="B42" s="1" t="s">
        <v>27</v>
      </c>
      <c r="C42" s="1"/>
      <c r="D42" s="1"/>
      <c r="E42" s="4"/>
      <c r="F42" s="4"/>
      <c r="G42" s="4"/>
      <c r="H42" s="2"/>
      <c r="I42" s="65"/>
    </row>
    <row r="43" spans="2:10" ht="15.75">
      <c r="B43" s="6" t="s">
        <v>64</v>
      </c>
      <c r="E43" s="24">
        <v>10403</v>
      </c>
      <c r="F43" s="4"/>
      <c r="G43" s="24">
        <v>9884</v>
      </c>
      <c r="H43" s="2"/>
      <c r="I43" s="65"/>
      <c r="J43" s="47"/>
    </row>
    <row r="44" spans="2:9" ht="15.75">
      <c r="B44" s="6" t="s">
        <v>72</v>
      </c>
      <c r="E44" s="22">
        <v>13</v>
      </c>
      <c r="F44" s="4"/>
      <c r="G44" s="22">
        <v>26</v>
      </c>
      <c r="H44" s="2"/>
      <c r="I44" s="18"/>
    </row>
    <row r="45" spans="5:9" ht="15.75">
      <c r="E45" s="23">
        <f>E43+E44</f>
        <v>10416</v>
      </c>
      <c r="F45" s="4"/>
      <c r="G45" s="23">
        <f>G43+G44</f>
        <v>9910</v>
      </c>
      <c r="H45" s="2"/>
      <c r="I45" s="66"/>
    </row>
    <row r="46" spans="5:9" ht="15.75">
      <c r="E46" s="4"/>
      <c r="F46" s="4"/>
      <c r="G46" s="4"/>
      <c r="H46" s="2"/>
      <c r="I46" s="66"/>
    </row>
    <row r="47" spans="2:9" ht="15.75">
      <c r="B47" s="1" t="s">
        <v>65</v>
      </c>
      <c r="C47" s="1"/>
      <c r="D47" s="1"/>
      <c r="E47" s="4">
        <f>E40+E45</f>
        <v>10545</v>
      </c>
      <c r="F47" s="4"/>
      <c r="G47" s="4">
        <f>G40+G45</f>
        <v>10039</v>
      </c>
      <c r="H47" s="2"/>
      <c r="I47" s="66"/>
    </row>
    <row r="48" spans="5:9" ht="15.75">
      <c r="E48" s="4"/>
      <c r="F48" s="4"/>
      <c r="G48" s="4"/>
      <c r="H48" s="2"/>
      <c r="I48" s="66"/>
    </row>
    <row r="49" spans="2:8" ht="16.5" thickBot="1">
      <c r="B49" s="1" t="s">
        <v>66</v>
      </c>
      <c r="C49" s="1"/>
      <c r="D49" s="1"/>
      <c r="E49" s="26">
        <f>E37+E47</f>
        <v>71811.398</v>
      </c>
      <c r="F49" s="4"/>
      <c r="G49" s="26">
        <f>G37+G47</f>
        <v>73060</v>
      </c>
      <c r="H49" s="2"/>
    </row>
    <row r="50" spans="5:8" ht="16.5" thickTop="1">
      <c r="E50" s="4"/>
      <c r="F50" s="4"/>
      <c r="G50" s="4"/>
      <c r="H50" s="2"/>
    </row>
    <row r="51" spans="2:8" ht="16.5" thickBot="1">
      <c r="B51" s="6" t="s">
        <v>50</v>
      </c>
      <c r="E51" s="81">
        <f>(E28-E47)/E34*100</f>
        <v>101.91296826136136</v>
      </c>
      <c r="F51" s="4"/>
      <c r="G51" s="81">
        <f>(G28-G47)/G34*100</f>
        <v>104.83232417326502</v>
      </c>
      <c r="H51" s="2"/>
    </row>
    <row r="52" ht="16.5" thickTop="1">
      <c r="H52" s="2"/>
    </row>
    <row r="53" spans="2:8" ht="15.75">
      <c r="B53" s="84" t="s">
        <v>121</v>
      </c>
      <c r="C53" s="84"/>
      <c r="D53" s="84"/>
      <c r="E53" s="84"/>
      <c r="F53" s="84"/>
      <c r="G53" s="84"/>
      <c r="H53" s="2"/>
    </row>
    <row r="54" spans="2:8" ht="15.75">
      <c r="B54" s="84"/>
      <c r="C54" s="84"/>
      <c r="D54" s="84"/>
      <c r="E54" s="84"/>
      <c r="F54" s="84"/>
      <c r="G54" s="84"/>
      <c r="H54" s="2"/>
    </row>
    <row r="55" spans="2:8" ht="15.75">
      <c r="B55" s="84"/>
      <c r="C55" s="84"/>
      <c r="D55" s="84"/>
      <c r="E55" s="84"/>
      <c r="F55" s="84"/>
      <c r="G55" s="84"/>
      <c r="H55" s="2"/>
    </row>
    <row r="56" spans="5:8" ht="15.75">
      <c r="E56" s="16"/>
      <c r="G56" s="16"/>
      <c r="H56" s="2"/>
    </row>
    <row r="57" spans="5:7" ht="15.75">
      <c r="E57" s="16">
        <f>E28-E49</f>
        <v>-0.39800000000104774</v>
      </c>
      <c r="F57" s="16"/>
      <c r="G57" s="16">
        <f>G28-G49</f>
        <v>0</v>
      </c>
    </row>
  </sheetData>
  <sheetProtection/>
  <mergeCells count="1">
    <mergeCell ref="B53:G55"/>
  </mergeCells>
  <printOptions/>
  <pageMargins left="0.75" right="0.75" top="0.89" bottom="0.86" header="0.5" footer="0.5"/>
  <pageSetup fitToHeight="1" fitToWidth="1" horizontalDpi="600" verticalDpi="600" orientation="portrait" paperSize="9" scale="78"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tabColor indexed="13"/>
    <pageSetUpPr fitToPage="1"/>
  </sheetPr>
  <dimension ref="A1:M57"/>
  <sheetViews>
    <sheetView zoomScale="85" zoomScaleNormal="85" zoomScalePageLayoutView="0" workbookViewId="0" topLeftCell="A1">
      <selection activeCell="L12" sqref="L12"/>
    </sheetView>
  </sheetViews>
  <sheetFormatPr defaultColWidth="9.140625" defaultRowHeight="12.75"/>
  <cols>
    <col min="1" max="1" width="31.8515625" style="2" customWidth="1"/>
    <col min="2" max="2" width="14.00390625" style="4" bestFit="1" customWidth="1"/>
    <col min="3" max="3" width="1.28515625" style="4" customWidth="1"/>
    <col min="4" max="4" width="14.7109375" style="4" bestFit="1" customWidth="1"/>
    <col min="5" max="5" width="1.1484375" style="11" customWidth="1"/>
    <col min="6" max="6" width="18.28125" style="4" customWidth="1"/>
    <col min="7" max="7" width="1.1484375" style="11" customWidth="1"/>
    <col min="8" max="8" width="16.140625" style="4" customWidth="1"/>
    <col min="9" max="9" width="1.1484375" style="11" customWidth="1"/>
    <col min="10" max="10" width="14.00390625" style="4" bestFit="1" customWidth="1"/>
    <col min="11" max="11" width="18.00390625" style="6" customWidth="1"/>
    <col min="12" max="12" width="11.57421875" style="6" customWidth="1"/>
    <col min="13" max="13" width="38.8515625" style="6" customWidth="1"/>
    <col min="14" max="16384" width="9.140625" style="6" customWidth="1"/>
  </cols>
  <sheetData>
    <row r="1" ht="15.75">
      <c r="A1" s="55"/>
    </row>
    <row r="2" ht="15.75">
      <c r="A2" s="49" t="s">
        <v>1</v>
      </c>
    </row>
    <row r="3" ht="15.75">
      <c r="A3" s="49" t="s">
        <v>2</v>
      </c>
    </row>
    <row r="4" ht="15.75">
      <c r="A4" s="49" t="s">
        <v>3</v>
      </c>
    </row>
    <row r="5" ht="15.75">
      <c r="A5" s="54"/>
    </row>
    <row r="6" ht="15.75">
      <c r="A6" s="54" t="s">
        <v>40</v>
      </c>
    </row>
    <row r="7" spans="1:6" ht="15.75">
      <c r="A7" s="49" t="s">
        <v>140</v>
      </c>
      <c r="B7" s="11"/>
      <c r="C7" s="11"/>
      <c r="D7" s="11"/>
      <c r="F7" s="11"/>
    </row>
    <row r="8" spans="1:6" ht="15.75">
      <c r="A8" s="41"/>
      <c r="B8" s="11"/>
      <c r="C8" s="11"/>
      <c r="D8" s="11"/>
      <c r="F8" s="11"/>
    </row>
    <row r="9" ht="15.75">
      <c r="F9" s="12" t="s">
        <v>29</v>
      </c>
    </row>
    <row r="10" spans="6:8" ht="15.75">
      <c r="F10" s="12" t="s">
        <v>30</v>
      </c>
      <c r="H10" s="6"/>
    </row>
    <row r="11" spans="2:10" ht="15.75">
      <c r="B11" s="56"/>
      <c r="C11" s="56"/>
      <c r="D11" s="56"/>
      <c r="E11" s="57"/>
      <c r="F11" s="12" t="s">
        <v>31</v>
      </c>
      <c r="G11" s="57"/>
      <c r="H11" s="12" t="s">
        <v>30</v>
      </c>
      <c r="I11" s="57"/>
      <c r="J11" s="56"/>
    </row>
    <row r="12" spans="2:10" ht="15.75">
      <c r="B12" s="12" t="s">
        <v>32</v>
      </c>
      <c r="C12" s="12"/>
      <c r="D12" s="12" t="s">
        <v>32</v>
      </c>
      <c r="E12" s="57"/>
      <c r="F12" s="12" t="s">
        <v>33</v>
      </c>
      <c r="G12" s="57"/>
      <c r="H12" s="12" t="s">
        <v>34</v>
      </c>
      <c r="I12" s="57"/>
      <c r="J12" s="56"/>
    </row>
    <row r="13" spans="2:10" ht="15.75">
      <c r="B13" s="12" t="s">
        <v>35</v>
      </c>
      <c r="C13" s="12"/>
      <c r="D13" s="12" t="s">
        <v>44</v>
      </c>
      <c r="E13" s="57"/>
      <c r="F13" s="12" t="s">
        <v>36</v>
      </c>
      <c r="G13" s="57"/>
      <c r="H13" s="12" t="s">
        <v>80</v>
      </c>
      <c r="I13" s="57"/>
      <c r="J13" s="12" t="s">
        <v>37</v>
      </c>
    </row>
    <row r="14" spans="1:10" ht="15.75">
      <c r="A14" s="49"/>
      <c r="B14" s="12" t="s">
        <v>14</v>
      </c>
      <c r="C14" s="12"/>
      <c r="D14" s="12" t="s">
        <v>14</v>
      </c>
      <c r="E14" s="57"/>
      <c r="F14" s="12" t="s">
        <v>14</v>
      </c>
      <c r="G14" s="57"/>
      <c r="H14" s="12" t="s">
        <v>14</v>
      </c>
      <c r="I14" s="57"/>
      <c r="J14" s="12" t="s">
        <v>14</v>
      </c>
    </row>
    <row r="15" spans="2:10" ht="15.75">
      <c r="B15" s="11"/>
      <c r="C15" s="11"/>
      <c r="D15" s="11"/>
      <c r="F15" s="11"/>
      <c r="H15" s="11"/>
      <c r="J15" s="11"/>
    </row>
    <row r="16" spans="1:11" ht="15.75">
      <c r="A16" s="49" t="s">
        <v>113</v>
      </c>
      <c r="B16" s="11">
        <v>60116</v>
      </c>
      <c r="C16" s="11"/>
      <c r="D16" s="11">
        <v>413</v>
      </c>
      <c r="F16" s="11">
        <v>20</v>
      </c>
      <c r="H16" s="11">
        <v>6730</v>
      </c>
      <c r="J16" s="4">
        <f>B16+D16+F16+H16</f>
        <v>67279</v>
      </c>
      <c r="K16" s="16"/>
    </row>
    <row r="17" spans="1:11" ht="15.75">
      <c r="A17" s="2" t="s">
        <v>104</v>
      </c>
      <c r="K17" s="16"/>
    </row>
    <row r="18" spans="1:11" ht="15.75" hidden="1">
      <c r="A18" s="2" t="s">
        <v>39</v>
      </c>
      <c r="B18" s="4">
        <v>0</v>
      </c>
      <c r="F18" s="4">
        <v>0</v>
      </c>
      <c r="H18" s="4">
        <v>0</v>
      </c>
      <c r="J18" s="4">
        <v>0</v>
      </c>
      <c r="K18" s="4"/>
    </row>
    <row r="19" spans="1:11" ht="15.75" hidden="1">
      <c r="A19" s="2" t="s">
        <v>49</v>
      </c>
      <c r="B19" s="4">
        <v>0</v>
      </c>
      <c r="D19" s="4">
        <v>0</v>
      </c>
      <c r="F19" s="4">
        <v>0</v>
      </c>
      <c r="H19" s="4">
        <v>0</v>
      </c>
      <c r="J19" s="4">
        <v>0</v>
      </c>
      <c r="K19" s="4"/>
    </row>
    <row r="20" spans="1:11" ht="15.75">
      <c r="A20" s="2" t="s">
        <v>132</v>
      </c>
      <c r="B20" s="11">
        <v>0</v>
      </c>
      <c r="C20" s="11"/>
      <c r="D20" s="11">
        <v>0</v>
      </c>
      <c r="F20" s="4">
        <v>19</v>
      </c>
      <c r="H20" s="11">
        <f>ISKLSE!I39</f>
        <v>575</v>
      </c>
      <c r="J20" s="4">
        <f>B20+D20+F20+H20</f>
        <v>594</v>
      </c>
      <c r="K20" s="4"/>
    </row>
    <row r="21" spans="1:11" ht="15.75">
      <c r="A21" s="2" t="s">
        <v>79</v>
      </c>
      <c r="B21" s="4">
        <v>0</v>
      </c>
      <c r="D21" s="4">
        <v>0</v>
      </c>
      <c r="F21" s="4">
        <v>0</v>
      </c>
      <c r="H21" s="4">
        <v>0</v>
      </c>
      <c r="J21" s="11">
        <v>0</v>
      </c>
      <c r="K21" s="4"/>
    </row>
    <row r="22" spans="1:13" ht="15.75">
      <c r="A22" s="49" t="s">
        <v>122</v>
      </c>
      <c r="B22" s="40">
        <f>B16+B20+B21</f>
        <v>60116</v>
      </c>
      <c r="C22" s="11"/>
      <c r="D22" s="40">
        <f>D16+D20+D21</f>
        <v>413</v>
      </c>
      <c r="F22" s="40">
        <f>F16+F20+F21</f>
        <v>39</v>
      </c>
      <c r="H22" s="40">
        <f>H16+H20+H21</f>
        <v>7305</v>
      </c>
      <c r="J22" s="40">
        <f>J16+J20+J21</f>
        <v>67873</v>
      </c>
      <c r="K22" s="16"/>
      <c r="L22" s="16"/>
      <c r="M22" s="16"/>
    </row>
    <row r="23" spans="1:13" ht="15.75">
      <c r="A23" s="49"/>
      <c r="B23" s="11"/>
      <c r="C23" s="11"/>
      <c r="D23" s="11"/>
      <c r="F23" s="11"/>
      <c r="H23" s="11"/>
      <c r="J23" s="11"/>
      <c r="K23" s="16"/>
      <c r="L23" s="16"/>
      <c r="M23" s="16"/>
    </row>
    <row r="24" spans="1:13" ht="15.75">
      <c r="A24" s="49"/>
      <c r="B24" s="11"/>
      <c r="C24" s="11"/>
      <c r="D24" s="11"/>
      <c r="F24" s="11"/>
      <c r="H24" s="11"/>
      <c r="J24" s="11"/>
      <c r="K24" s="16"/>
      <c r="L24" s="16"/>
      <c r="M24" s="16"/>
    </row>
    <row r="25" ht="15.75">
      <c r="A25" s="54"/>
    </row>
    <row r="26" ht="15.75">
      <c r="A26" s="54" t="s">
        <v>40</v>
      </c>
    </row>
    <row r="27" ht="15.75">
      <c r="A27" s="49" t="s">
        <v>114</v>
      </c>
    </row>
    <row r="28" ht="15.75" hidden="1">
      <c r="A28" s="58" t="s">
        <v>45</v>
      </c>
    </row>
    <row r="29" ht="15.75">
      <c r="A29" s="41" t="s">
        <v>41</v>
      </c>
    </row>
    <row r="30" spans="1:6" ht="15.75">
      <c r="A30" s="49"/>
      <c r="F30" s="12" t="s">
        <v>29</v>
      </c>
    </row>
    <row r="31" spans="1:8" ht="15.75">
      <c r="A31" s="49"/>
      <c r="E31" s="59"/>
      <c r="F31" s="12" t="s">
        <v>30</v>
      </c>
      <c r="H31" s="6"/>
    </row>
    <row r="32" spans="1:10" ht="15.75">
      <c r="A32" s="49"/>
      <c r="B32" s="56"/>
      <c r="C32" s="56"/>
      <c r="D32" s="56"/>
      <c r="E32" s="57"/>
      <c r="F32" s="12" t="s">
        <v>31</v>
      </c>
      <c r="G32" s="57"/>
      <c r="H32" s="12" t="s">
        <v>30</v>
      </c>
      <c r="I32" s="57"/>
      <c r="J32" s="56"/>
    </row>
    <row r="33" spans="1:10" ht="15.75">
      <c r="A33" s="49"/>
      <c r="B33" s="56" t="s">
        <v>32</v>
      </c>
      <c r="C33" s="56"/>
      <c r="D33" s="12" t="s">
        <v>32</v>
      </c>
      <c r="E33" s="57"/>
      <c r="F33" s="12" t="s">
        <v>33</v>
      </c>
      <c r="G33" s="57"/>
      <c r="H33" s="12" t="s">
        <v>34</v>
      </c>
      <c r="I33" s="57"/>
      <c r="J33" s="56"/>
    </row>
    <row r="34" spans="1:10" ht="15.75">
      <c r="A34" s="49"/>
      <c r="B34" s="56" t="s">
        <v>35</v>
      </c>
      <c r="C34" s="56"/>
      <c r="D34" s="12" t="s">
        <v>44</v>
      </c>
      <c r="E34" s="57"/>
      <c r="F34" s="12" t="s">
        <v>36</v>
      </c>
      <c r="G34" s="57"/>
      <c r="H34" s="12" t="s">
        <v>80</v>
      </c>
      <c r="I34" s="57"/>
      <c r="J34" s="12" t="s">
        <v>37</v>
      </c>
    </row>
    <row r="35" spans="1:10" ht="15.75">
      <c r="A35" s="49"/>
      <c r="B35" s="12" t="s">
        <v>14</v>
      </c>
      <c r="C35" s="12"/>
      <c r="D35" s="12" t="s">
        <v>14</v>
      </c>
      <c r="E35" s="60"/>
      <c r="F35" s="12" t="s">
        <v>14</v>
      </c>
      <c r="G35" s="60"/>
      <c r="H35" s="12" t="s">
        <v>14</v>
      </c>
      <c r="I35" s="60"/>
      <c r="J35" s="12" t="s">
        <v>14</v>
      </c>
    </row>
    <row r="36" spans="1:10" ht="15.75">
      <c r="A36" s="49"/>
      <c r="B36" s="12"/>
      <c r="C36" s="12"/>
      <c r="D36" s="12"/>
      <c r="E36" s="60"/>
      <c r="F36" s="12"/>
      <c r="G36" s="60"/>
      <c r="H36" s="12"/>
      <c r="I36" s="60"/>
      <c r="J36" s="12"/>
    </row>
    <row r="37" spans="1:11" ht="15.75">
      <c r="A37" s="49" t="s">
        <v>123</v>
      </c>
      <c r="B37" s="4">
        <v>60116</v>
      </c>
      <c r="D37" s="4">
        <v>413</v>
      </c>
      <c r="F37" s="4">
        <v>37</v>
      </c>
      <c r="H37" s="4">
        <v>2455</v>
      </c>
      <c r="J37" s="4">
        <f>B37+D37+F37+H37</f>
        <v>63021</v>
      </c>
      <c r="K37" s="16"/>
    </row>
    <row r="38" spans="1:11" ht="15.75">
      <c r="A38" s="2" t="s">
        <v>104</v>
      </c>
      <c r="B38" s="6"/>
      <c r="C38" s="6"/>
      <c r="D38" s="6"/>
      <c r="E38" s="6"/>
      <c r="F38" s="6"/>
      <c r="G38" s="6"/>
      <c r="H38" s="6"/>
      <c r="I38" s="6"/>
      <c r="J38" s="6"/>
      <c r="K38" s="4"/>
    </row>
    <row r="39" spans="1:11" ht="15.75" customHeight="1" hidden="1">
      <c r="A39" s="2" t="s">
        <v>46</v>
      </c>
      <c r="B39" s="4">
        <v>0</v>
      </c>
      <c r="D39" s="4">
        <v>0</v>
      </c>
      <c r="F39" s="4">
        <v>0</v>
      </c>
      <c r="H39" s="4">
        <v>0</v>
      </c>
      <c r="J39" s="4">
        <v>0</v>
      </c>
      <c r="K39" s="4"/>
    </row>
    <row r="40" spans="1:11" ht="15.75" customHeight="1">
      <c r="A40" s="2" t="s">
        <v>132</v>
      </c>
      <c r="B40" s="4">
        <v>0</v>
      </c>
      <c r="D40" s="4">
        <v>0</v>
      </c>
      <c r="F40" s="4">
        <v>4</v>
      </c>
      <c r="H40" s="4">
        <f>ISKLSE!G39</f>
        <v>-1758.602</v>
      </c>
      <c r="J40" s="4">
        <f>B40+D40+F40+H40</f>
        <v>-1754.602</v>
      </c>
      <c r="K40" s="4"/>
    </row>
    <row r="41" spans="1:11" ht="15.75" customHeight="1">
      <c r="A41" s="2" t="s">
        <v>79</v>
      </c>
      <c r="B41" s="4">
        <v>0</v>
      </c>
      <c r="D41" s="4">
        <v>0</v>
      </c>
      <c r="F41" s="4">
        <v>0</v>
      </c>
      <c r="H41" s="4">
        <v>0</v>
      </c>
      <c r="J41" s="4">
        <f>B41+D41+F41+H41</f>
        <v>0</v>
      </c>
      <c r="K41" s="4"/>
    </row>
    <row r="42" spans="1:13" ht="15.75">
      <c r="A42" s="49" t="s">
        <v>124</v>
      </c>
      <c r="B42" s="40">
        <f>B37+B40+B41</f>
        <v>60116</v>
      </c>
      <c r="C42" s="11"/>
      <c r="D42" s="40">
        <f>D37+D40+D41</f>
        <v>413</v>
      </c>
      <c r="F42" s="40">
        <f>F37+F40+F41</f>
        <v>41</v>
      </c>
      <c r="H42" s="40">
        <f>H37+H40+H41</f>
        <v>696.3979999999999</v>
      </c>
      <c r="J42" s="40">
        <f>J37+J40+J41</f>
        <v>61266.398</v>
      </c>
      <c r="K42" s="16"/>
      <c r="L42" s="16"/>
      <c r="M42" s="4"/>
    </row>
    <row r="55" spans="1:10" ht="15.75">
      <c r="A55" s="83" t="s">
        <v>139</v>
      </c>
      <c r="B55" s="83"/>
      <c r="C55" s="83"/>
      <c r="D55" s="83"/>
      <c r="E55" s="83"/>
      <c r="F55" s="83"/>
      <c r="G55" s="83"/>
      <c r="H55" s="83"/>
      <c r="I55" s="83"/>
      <c r="J55" s="83"/>
    </row>
    <row r="56" spans="1:10" ht="15.75">
      <c r="A56" s="83"/>
      <c r="B56" s="83"/>
      <c r="C56" s="83"/>
      <c r="D56" s="83"/>
      <c r="E56" s="83"/>
      <c r="F56" s="83"/>
      <c r="G56" s="83"/>
      <c r="H56" s="83"/>
      <c r="I56" s="83"/>
      <c r="J56" s="83"/>
    </row>
    <row r="57" spans="1:10" ht="15.75">
      <c r="A57" s="83"/>
      <c r="B57" s="83"/>
      <c r="C57" s="83"/>
      <c r="D57" s="83"/>
      <c r="E57" s="83"/>
      <c r="F57" s="83"/>
      <c r="G57" s="83"/>
      <c r="H57" s="83"/>
      <c r="I57" s="83"/>
      <c r="J57" s="83"/>
    </row>
  </sheetData>
  <sheetProtection/>
  <mergeCells count="1">
    <mergeCell ref="A55:J57"/>
  </mergeCells>
  <printOptions/>
  <pageMargins left="0.75" right="0.75" top="1" bottom="1" header="0.5" footer="0.5"/>
  <pageSetup fitToHeight="1" fitToWidth="1" horizontalDpi="600" verticalDpi="600" orientation="portrait" paperSize="9" scale="76" r:id="rId1"/>
  <headerFooter alignWithMargins="0">
    <oddFooter>&amp;C3</oddFooter>
  </headerFooter>
  <colBreaks count="1" manualBreakCount="1">
    <brk id="10" max="45" man="1"/>
  </colBreaks>
</worksheet>
</file>

<file path=xl/worksheets/sheet4.xml><?xml version="1.0" encoding="utf-8"?>
<worksheet xmlns="http://schemas.openxmlformats.org/spreadsheetml/2006/main" xmlns:r="http://schemas.openxmlformats.org/officeDocument/2006/relationships">
  <sheetPr>
    <tabColor indexed="13"/>
    <pageSetUpPr fitToPage="1"/>
  </sheetPr>
  <dimension ref="A1:K65"/>
  <sheetViews>
    <sheetView view="pageBreakPreview" zoomScale="75" zoomScaleNormal="85" zoomScaleSheetLayoutView="75" zoomScalePageLayoutView="0" workbookViewId="0" topLeftCell="A1">
      <selection activeCell="A35" sqref="A35"/>
    </sheetView>
  </sheetViews>
  <sheetFormatPr defaultColWidth="9.140625" defaultRowHeight="12.75" outlineLevelRow="1"/>
  <cols>
    <col min="1" max="1" width="58.421875" style="2" customWidth="1"/>
    <col min="2" max="2" width="9.140625" style="6" customWidth="1"/>
    <col min="3" max="3" width="20.57421875" style="4" bestFit="1" customWidth="1"/>
    <col min="4" max="4" width="2.140625" style="6" customWidth="1"/>
    <col min="5" max="5" width="20.57421875" style="6" bestFit="1" customWidth="1"/>
    <col min="6" max="6" width="8.7109375" style="6" bestFit="1" customWidth="1"/>
    <col min="7" max="8" width="9.140625" style="7" customWidth="1"/>
    <col min="9" max="9" width="26.8515625" style="6" bestFit="1" customWidth="1"/>
    <col min="10" max="16384" width="9.140625" style="6" customWidth="1"/>
  </cols>
  <sheetData>
    <row r="1" spans="1:4" ht="15.75">
      <c r="A1" s="1" t="s">
        <v>1</v>
      </c>
      <c r="C1" s="13"/>
      <c r="D1" s="15"/>
    </row>
    <row r="2" spans="1:4" ht="15.75">
      <c r="A2" s="1" t="s">
        <v>2</v>
      </c>
      <c r="C2" s="13"/>
      <c r="D2" s="15"/>
    </row>
    <row r="3" spans="1:4" ht="15.75">
      <c r="A3" s="1" t="s">
        <v>3</v>
      </c>
      <c r="C3" s="13"/>
      <c r="D3" s="15"/>
    </row>
    <row r="4" spans="3:4" ht="15.75">
      <c r="C4" s="13"/>
      <c r="D4" s="15"/>
    </row>
    <row r="5" spans="1:5" ht="15.75">
      <c r="A5" s="49" t="s">
        <v>90</v>
      </c>
      <c r="C5" s="30"/>
      <c r="E5" s="43"/>
    </row>
    <row r="6" spans="1:3" ht="15.75">
      <c r="A6" s="1" t="s">
        <v>125</v>
      </c>
      <c r="C6" s="6"/>
    </row>
    <row r="7" spans="1:5" ht="15.75">
      <c r="A7" s="1" t="s">
        <v>13</v>
      </c>
      <c r="C7" s="6"/>
      <c r="E7" s="20"/>
    </row>
    <row r="8" spans="1:5" ht="15.75">
      <c r="A8" s="1"/>
      <c r="C8" s="6"/>
      <c r="E8" s="20"/>
    </row>
    <row r="9" spans="1:5" ht="15.75">
      <c r="A9" s="6"/>
      <c r="C9" s="61" t="s">
        <v>126</v>
      </c>
      <c r="E9" s="61" t="s">
        <v>126</v>
      </c>
    </row>
    <row r="10" spans="1:5" ht="15.75">
      <c r="A10" s="49"/>
      <c r="C10" s="31" t="s">
        <v>120</v>
      </c>
      <c r="E10" s="31" t="s">
        <v>127</v>
      </c>
    </row>
    <row r="11" spans="3:5" ht="15.75">
      <c r="C11" s="32" t="s">
        <v>14</v>
      </c>
      <c r="D11" s="44"/>
      <c r="E11" s="32" t="s">
        <v>14</v>
      </c>
    </row>
    <row r="12" spans="1:3" ht="15.75">
      <c r="A12" s="50" t="s">
        <v>15</v>
      </c>
      <c r="B12" s="51"/>
      <c r="C12" s="6"/>
    </row>
    <row r="13" spans="1:5" ht="15.75">
      <c r="A13" s="14" t="s">
        <v>108</v>
      </c>
      <c r="B13" s="15"/>
      <c r="C13" s="33">
        <v>-1617</v>
      </c>
      <c r="E13" s="33">
        <f>ISKLSE!I32</f>
        <v>852</v>
      </c>
    </row>
    <row r="14" spans="1:5" ht="15.75">
      <c r="A14" s="14" t="s">
        <v>76</v>
      </c>
      <c r="B14" s="15"/>
      <c r="C14" s="33"/>
      <c r="E14" s="33"/>
    </row>
    <row r="15" spans="1:5" ht="15.75">
      <c r="A15" s="14" t="s">
        <v>92</v>
      </c>
      <c r="B15" s="15"/>
      <c r="C15" s="33">
        <v>918</v>
      </c>
      <c r="E15" s="33">
        <v>793</v>
      </c>
    </row>
    <row r="16" spans="1:5" ht="15.75" outlineLevel="1">
      <c r="A16" s="14" t="s">
        <v>105</v>
      </c>
      <c r="B16" s="15"/>
      <c r="C16" s="13">
        <v>0</v>
      </c>
      <c r="E16" s="13">
        <v>-258</v>
      </c>
    </row>
    <row r="17" spans="1:5" ht="15.75" hidden="1" outlineLevel="1">
      <c r="A17" s="14" t="s">
        <v>82</v>
      </c>
      <c r="B17" s="15"/>
      <c r="C17" s="13"/>
      <c r="E17" s="13"/>
    </row>
    <row r="18" spans="1:5" ht="15.75" hidden="1" outlineLevel="1">
      <c r="A18" s="14" t="s">
        <v>83</v>
      </c>
      <c r="B18" s="15"/>
      <c r="C18" s="13"/>
      <c r="E18" s="13"/>
    </row>
    <row r="19" spans="1:5" ht="15.75" collapsed="1">
      <c r="A19" s="14" t="s">
        <v>133</v>
      </c>
      <c r="B19" s="15"/>
      <c r="C19" s="33">
        <v>41</v>
      </c>
      <c r="E19" s="33">
        <v>-109</v>
      </c>
    </row>
    <row r="20" spans="1:8" ht="15.75" hidden="1">
      <c r="A20" s="14" t="s">
        <v>86</v>
      </c>
      <c r="B20" s="15"/>
      <c r="C20" s="33">
        <v>0</v>
      </c>
      <c r="E20" s="33">
        <v>0</v>
      </c>
      <c r="H20" s="53"/>
    </row>
    <row r="21" spans="1:5" ht="15.75" hidden="1" outlineLevel="1">
      <c r="A21" s="14" t="s">
        <v>42</v>
      </c>
      <c r="B21" s="15"/>
      <c r="C21" s="4">
        <v>0</v>
      </c>
      <c r="E21" s="4">
        <v>0</v>
      </c>
    </row>
    <row r="22" spans="1:5" ht="15.75" collapsed="1">
      <c r="A22" s="14" t="s">
        <v>16</v>
      </c>
      <c r="B22" s="15"/>
      <c r="C22" s="33">
        <v>-70</v>
      </c>
      <c r="E22" s="33">
        <v>-74</v>
      </c>
    </row>
    <row r="23" spans="1:5" ht="15.75">
      <c r="A23" s="14" t="s">
        <v>87</v>
      </c>
      <c r="B23" s="15"/>
      <c r="C23" s="33">
        <v>1</v>
      </c>
      <c r="E23" s="33">
        <v>12</v>
      </c>
    </row>
    <row r="24" spans="1:9" ht="15.75">
      <c r="A24" s="14" t="s">
        <v>134</v>
      </c>
      <c r="B24" s="15"/>
      <c r="C24" s="34">
        <f>SUM(C13:C23)</f>
        <v>-727</v>
      </c>
      <c r="D24" s="45"/>
      <c r="E24" s="34">
        <f>SUM(E13:E23)</f>
        <v>1216</v>
      </c>
      <c r="H24" s="70"/>
      <c r="I24" s="4"/>
    </row>
    <row r="25" spans="1:11" ht="15.75">
      <c r="A25" s="14" t="s">
        <v>109</v>
      </c>
      <c r="B25" s="15"/>
      <c r="C25" s="13">
        <v>20</v>
      </c>
      <c r="D25" s="18"/>
      <c r="E25" s="13">
        <v>-564</v>
      </c>
      <c r="H25" s="74"/>
      <c r="I25" s="11"/>
      <c r="J25" s="18"/>
      <c r="K25" s="18"/>
    </row>
    <row r="26" spans="1:11" ht="15.75">
      <c r="A26" s="14" t="s">
        <v>135</v>
      </c>
      <c r="B26" s="15"/>
      <c r="C26" s="13">
        <v>-2565</v>
      </c>
      <c r="D26" s="18"/>
      <c r="E26" s="13">
        <v>-944</v>
      </c>
      <c r="F26" s="13"/>
      <c r="H26" s="4"/>
      <c r="I26" s="69"/>
      <c r="J26" s="65"/>
      <c r="K26" s="18"/>
    </row>
    <row r="27" spans="1:11" ht="15.75">
      <c r="A27" s="14" t="s">
        <v>110</v>
      </c>
      <c r="B27" s="15"/>
      <c r="C27" s="13">
        <v>519</v>
      </c>
      <c r="D27" s="18"/>
      <c r="E27" s="13">
        <v>-105</v>
      </c>
      <c r="F27" s="13"/>
      <c r="H27" s="11"/>
      <c r="I27" s="18"/>
      <c r="J27" s="18"/>
      <c r="K27" s="18"/>
    </row>
    <row r="28" spans="1:11" ht="15.75">
      <c r="A28" s="14" t="s">
        <v>138</v>
      </c>
      <c r="B28" s="15"/>
      <c r="C28" s="34">
        <f>SUM(C24:C27)</f>
        <v>-2753</v>
      </c>
      <c r="D28" s="45"/>
      <c r="E28" s="34">
        <f>SUM(E24:E27)</f>
        <v>-397</v>
      </c>
      <c r="I28" s="18"/>
      <c r="J28" s="18"/>
      <c r="K28" s="18"/>
    </row>
    <row r="29" spans="1:8" ht="15.75">
      <c r="A29" s="14" t="s">
        <v>93</v>
      </c>
      <c r="B29" s="15"/>
      <c r="C29" s="13">
        <v>-392</v>
      </c>
      <c r="E29" s="13">
        <v>-205</v>
      </c>
      <c r="F29" s="4"/>
      <c r="G29" s="6"/>
      <c r="H29" s="6"/>
    </row>
    <row r="30" spans="1:8" ht="15.75">
      <c r="A30" s="14" t="s">
        <v>94</v>
      </c>
      <c r="B30" s="15"/>
      <c r="C30" s="13">
        <f>-C23</f>
        <v>-1</v>
      </c>
      <c r="E30" s="13">
        <f>-E23</f>
        <v>-12</v>
      </c>
      <c r="F30" s="4"/>
      <c r="G30" s="6"/>
      <c r="H30" s="6"/>
    </row>
    <row r="31" spans="1:8" ht="15.75">
      <c r="A31" s="14" t="s">
        <v>95</v>
      </c>
      <c r="B31" s="15"/>
      <c r="C31" s="13">
        <v>634</v>
      </c>
      <c r="E31" s="13">
        <v>1512</v>
      </c>
      <c r="F31" s="4"/>
      <c r="G31" s="6"/>
      <c r="H31" s="6"/>
    </row>
    <row r="32" spans="1:5" ht="15.75">
      <c r="A32" s="14" t="s">
        <v>136</v>
      </c>
      <c r="B32" s="15"/>
      <c r="C32" s="34">
        <f>SUM(C28:C31)</f>
        <v>-2512</v>
      </c>
      <c r="E32" s="34">
        <f>SUM(E28:E31)</f>
        <v>898</v>
      </c>
    </row>
    <row r="33" spans="1:5" ht="15.75">
      <c r="A33" s="14"/>
      <c r="B33" s="15"/>
      <c r="C33" s="13"/>
      <c r="E33" s="13"/>
    </row>
    <row r="34" spans="1:5" ht="15.75">
      <c r="A34" s="50" t="s">
        <v>17</v>
      </c>
      <c r="B34" s="51"/>
      <c r="C34" s="13"/>
      <c r="E34" s="13"/>
    </row>
    <row r="35" spans="1:5" ht="15.75">
      <c r="A35" s="14" t="s">
        <v>18</v>
      </c>
      <c r="B35" s="51"/>
      <c r="C35" s="13">
        <f>-C22</f>
        <v>70</v>
      </c>
      <c r="E35" s="13">
        <v>74</v>
      </c>
    </row>
    <row r="36" spans="1:5" ht="15.75">
      <c r="A36" s="14" t="s">
        <v>106</v>
      </c>
      <c r="B36" s="15"/>
      <c r="C36" s="13">
        <v>-639</v>
      </c>
      <c r="E36" s="13">
        <v>-244</v>
      </c>
    </row>
    <row r="37" spans="1:5" ht="15.75">
      <c r="A37" s="52" t="s">
        <v>96</v>
      </c>
      <c r="B37" s="15"/>
      <c r="C37" s="13">
        <v>0</v>
      </c>
      <c r="E37" s="13">
        <v>258</v>
      </c>
    </row>
    <row r="38" spans="1:5" ht="15.75">
      <c r="A38" s="14" t="s">
        <v>137</v>
      </c>
      <c r="B38" s="15"/>
      <c r="C38" s="34">
        <f>SUM(C35:C37)</f>
        <v>-569</v>
      </c>
      <c r="E38" s="34">
        <f>E35+E36+E37</f>
        <v>88</v>
      </c>
    </row>
    <row r="39" spans="1:7" ht="15.75">
      <c r="A39" s="14"/>
      <c r="B39" s="15"/>
      <c r="C39" s="13"/>
      <c r="E39" s="13"/>
      <c r="G39" s="53"/>
    </row>
    <row r="40" spans="1:5" ht="15.75">
      <c r="A40" s="50" t="s">
        <v>19</v>
      </c>
      <c r="B40" s="51"/>
      <c r="C40" s="13"/>
      <c r="E40" s="13"/>
    </row>
    <row r="41" spans="1:5" ht="15.75" hidden="1">
      <c r="A41" s="14" t="s">
        <v>67</v>
      </c>
      <c r="B41" s="51"/>
      <c r="C41" s="13">
        <v>0</v>
      </c>
      <c r="E41" s="13">
        <v>0</v>
      </c>
    </row>
    <row r="42" spans="1:5" ht="15.75" hidden="1">
      <c r="A42" s="14" t="s">
        <v>48</v>
      </c>
      <c r="B42" s="51"/>
      <c r="C42" s="13">
        <v>0</v>
      </c>
      <c r="E42" s="13">
        <v>0</v>
      </c>
    </row>
    <row r="43" spans="1:5" ht="15.75" hidden="1">
      <c r="A43" s="14" t="s">
        <v>74</v>
      </c>
      <c r="B43" s="15"/>
      <c r="C43" s="33">
        <v>0</v>
      </c>
      <c r="E43" s="13">
        <v>0</v>
      </c>
    </row>
    <row r="44" spans="1:5" ht="15.75">
      <c r="A44" s="14" t="s">
        <v>73</v>
      </c>
      <c r="B44" s="15"/>
      <c r="C44" s="13">
        <v>-13</v>
      </c>
      <c r="E44" s="13">
        <v>-128</v>
      </c>
    </row>
    <row r="45" spans="1:5" ht="15.75" hidden="1">
      <c r="A45" s="14" t="s">
        <v>20</v>
      </c>
      <c r="B45" s="15"/>
      <c r="C45" s="13">
        <v>0</v>
      </c>
      <c r="E45" s="13">
        <v>0</v>
      </c>
    </row>
    <row r="46" spans="1:5" ht="15.75">
      <c r="A46" s="14" t="s">
        <v>97</v>
      </c>
      <c r="B46" s="15"/>
      <c r="C46" s="34">
        <f>C44</f>
        <v>-13</v>
      </c>
      <c r="E46" s="34">
        <f>SUM(E41:E45)</f>
        <v>-128</v>
      </c>
    </row>
    <row r="47" spans="1:5" ht="15.75">
      <c r="A47" s="14"/>
      <c r="B47" s="15"/>
      <c r="C47" s="16"/>
      <c r="E47" s="16"/>
    </row>
    <row r="48" spans="1:8" ht="15.75">
      <c r="A48" s="14" t="s">
        <v>81</v>
      </c>
      <c r="B48" s="15"/>
      <c r="C48" s="16">
        <f>C32+C38+C46</f>
        <v>-3094</v>
      </c>
      <c r="E48" s="16">
        <f>E32+E38+E46</f>
        <v>858</v>
      </c>
      <c r="G48" s="13"/>
      <c r="H48" s="13"/>
    </row>
    <row r="49" spans="1:8" ht="15.75">
      <c r="A49" s="14" t="s">
        <v>38</v>
      </c>
      <c r="B49" s="15"/>
      <c r="C49" s="16">
        <v>4</v>
      </c>
      <c r="E49" s="16">
        <v>19</v>
      </c>
      <c r="G49" s="13"/>
      <c r="H49" s="13"/>
    </row>
    <row r="50" spans="1:5" ht="15.75">
      <c r="A50" s="14" t="s">
        <v>130</v>
      </c>
      <c r="B50" s="15"/>
      <c r="C50" s="13">
        <v>14922</v>
      </c>
      <c r="E50" s="13">
        <v>13691</v>
      </c>
    </row>
    <row r="51" spans="1:5" ht="15.75">
      <c r="A51" s="14"/>
      <c r="B51" s="15"/>
      <c r="C51" s="13"/>
      <c r="E51" s="13"/>
    </row>
    <row r="52" spans="1:7" ht="15.75">
      <c r="A52" s="50" t="s">
        <v>129</v>
      </c>
      <c r="B52" s="51"/>
      <c r="C52" s="42">
        <f>C48+C49+C50</f>
        <v>11832</v>
      </c>
      <c r="E52" s="42">
        <f>E48+E49+E50</f>
        <v>14568</v>
      </c>
      <c r="G52" s="53"/>
    </row>
    <row r="53" spans="1:5" ht="15.75">
      <c r="A53" s="14"/>
      <c r="B53" s="15"/>
      <c r="C53" s="13"/>
      <c r="E53" s="13"/>
    </row>
    <row r="54" spans="1:5" ht="15.75">
      <c r="A54" s="14" t="s">
        <v>21</v>
      </c>
      <c r="B54" s="15"/>
      <c r="C54" s="13">
        <v>5077</v>
      </c>
      <c r="E54" s="13">
        <v>10580</v>
      </c>
    </row>
    <row r="55" spans="1:5" ht="15.75">
      <c r="A55" s="14" t="s">
        <v>12</v>
      </c>
      <c r="B55" s="15"/>
      <c r="C55" s="13">
        <v>6755</v>
      </c>
      <c r="E55" s="13">
        <v>3988</v>
      </c>
    </row>
    <row r="56" spans="1:5" ht="15.75" hidden="1">
      <c r="A56" s="14" t="s">
        <v>22</v>
      </c>
      <c r="B56" s="15"/>
      <c r="C56" s="13">
        <v>0</v>
      </c>
      <c r="E56" s="13">
        <v>0</v>
      </c>
    </row>
    <row r="57" spans="1:5" ht="15.75">
      <c r="A57" s="50" t="s">
        <v>23</v>
      </c>
      <c r="B57" s="51"/>
      <c r="C57" s="42">
        <f>C54+C55</f>
        <v>11832</v>
      </c>
      <c r="E57" s="42">
        <f>E54+E55</f>
        <v>14568</v>
      </c>
    </row>
    <row r="58" spans="1:5" ht="15.75">
      <c r="A58" s="14"/>
      <c r="B58" s="15"/>
      <c r="C58" s="35"/>
      <c r="E58" s="35"/>
    </row>
    <row r="59" spans="1:3" ht="15.75">
      <c r="A59" s="14"/>
      <c r="B59" s="15"/>
      <c r="C59" s="16"/>
    </row>
    <row r="60" spans="1:5" ht="48.75" customHeight="1">
      <c r="A60" s="83" t="s">
        <v>128</v>
      </c>
      <c r="B60" s="83"/>
      <c r="C60" s="83"/>
      <c r="D60" s="83"/>
      <c r="E60" s="83"/>
    </row>
    <row r="61" ht="15.75">
      <c r="E61" s="4"/>
    </row>
    <row r="62" spans="3:5" ht="15.75" hidden="1">
      <c r="C62" s="4">
        <f>C52-C57</f>
        <v>0</v>
      </c>
      <c r="E62" s="4">
        <f>E53-E57</f>
        <v>-14568</v>
      </c>
    </row>
    <row r="63" spans="3:5" ht="15.75">
      <c r="C63" s="2"/>
      <c r="E63" s="4"/>
    </row>
    <row r="64" spans="3:5" ht="15.75">
      <c r="C64" s="13">
        <f>C57-BSKLSE!E25</f>
        <v>0</v>
      </c>
      <c r="D64" s="46"/>
      <c r="E64" s="13"/>
    </row>
    <row r="65" ht="15.75">
      <c r="E65" s="47"/>
    </row>
  </sheetData>
  <sheetProtection/>
  <mergeCells count="1">
    <mergeCell ref="A60:E60"/>
  </mergeCells>
  <printOptions/>
  <pageMargins left="0.75" right="0.75" top="1" bottom="0.7" header="0.5" footer="0.5"/>
  <pageSetup fitToHeight="1" fitToWidth="1" horizontalDpi="600" verticalDpi="600" orientation="portrait" paperSize="9" scale="78"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acc0001</dc:creator>
  <cp:keywords/>
  <dc:description/>
  <cp:lastModifiedBy>ACC001</cp:lastModifiedBy>
  <cp:lastPrinted>2013-08-22T01:58:31Z</cp:lastPrinted>
  <dcterms:created xsi:type="dcterms:W3CDTF">2004-06-22T05:33:12Z</dcterms:created>
  <dcterms:modified xsi:type="dcterms:W3CDTF">2013-08-26T09:32:14Z</dcterms:modified>
  <cp:category/>
  <cp:version/>
  <cp:contentType/>
  <cp:contentStatus/>
</cp:coreProperties>
</file>